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355" activeTab="0"/>
  </bookViews>
  <sheets>
    <sheet name="zał_1_WPF" sheetId="1" r:id="rId1"/>
    <sheet name="zał_2_Przedsięwzięcia" sheetId="2" r:id="rId2"/>
  </sheets>
  <definedNames>
    <definedName name="_xlnm.Print_Area" localSheetId="0">'zał_1_WPF'!$A$1:$J$88</definedName>
  </definedNames>
  <calcPr fullCalcOnLoad="1"/>
</workbook>
</file>

<file path=xl/sharedStrings.xml><?xml version="1.0" encoding="utf-8"?>
<sst xmlns="http://schemas.openxmlformats.org/spreadsheetml/2006/main" count="411" uniqueCount="163">
  <si>
    <t>Lp.</t>
  </si>
  <si>
    <t>Wyszczególnienie</t>
  </si>
  <si>
    <t>1.</t>
  </si>
  <si>
    <t>Dochody bieżące</t>
  </si>
  <si>
    <t>2.</t>
  </si>
  <si>
    <t>3.</t>
  </si>
  <si>
    <t>- gwarancje i poręczenia (bez ujętych w przedsięwzięciach)</t>
  </si>
  <si>
    <t>4.</t>
  </si>
  <si>
    <t>5.</t>
  </si>
  <si>
    <t>6.</t>
  </si>
  <si>
    <t>8.</t>
  </si>
  <si>
    <t>- wolne środki</t>
  </si>
  <si>
    <t>Wykonanie</t>
  </si>
  <si>
    <t>2008 rok</t>
  </si>
  <si>
    <t xml:space="preserve">2009 rok </t>
  </si>
  <si>
    <r>
      <t xml:space="preserve">2010 rok              </t>
    </r>
    <r>
      <rPr>
        <sz val="8"/>
        <color indexed="8"/>
        <rFont val="Czcionka tekstu podstawowego"/>
        <family val="0"/>
      </rPr>
      <t>(plan wg sprawozdania               za III kw.)</t>
    </r>
  </si>
  <si>
    <t>2011 rok</t>
  </si>
  <si>
    <t xml:space="preserve">    Prognoza </t>
  </si>
  <si>
    <t>2012 rok</t>
  </si>
  <si>
    <t>2013 rok</t>
  </si>
  <si>
    <t>2014 rok</t>
  </si>
  <si>
    <t>Dochody majątkowe</t>
  </si>
  <si>
    <t>w tym: - ze sprzedaży majątku</t>
  </si>
  <si>
    <t>Wskażniki zadłużenia</t>
  </si>
  <si>
    <t>x</t>
  </si>
  <si>
    <t>4.1.</t>
  </si>
  <si>
    <t>4.2.</t>
  </si>
  <si>
    <t>1)</t>
  </si>
  <si>
    <t>6.1.</t>
  </si>
  <si>
    <t>6.2.</t>
  </si>
  <si>
    <t>Relacja, o której mowa w art. 169 ustawy z 30 czerwca 2005 r.               o finansach publicznych po wyłączeniach (max 15%)</t>
  </si>
  <si>
    <t>Relacja, o której mowa w art. 170 ustawy z 30 czerwca 2005 r. o finansach publicznych (bez wyłączeń)</t>
  </si>
  <si>
    <t>Relacja, o której mowa w art. 1170 ustawy z 30 czerwca 2005 r.               o finansach publicznych po wyłączeniach (max 60%)</t>
  </si>
  <si>
    <t>Indywidualny limit zadłużenia, o którym mowa w art..243 ust. 1 ustawy z 27 sierpnia 2009 r. o finansach publicznych w % (średnia z trzech poprzednich lat)</t>
  </si>
  <si>
    <t>Relacja bazowa do wyliczenia Indywidualnego Limitu Zadłużenia [(poz.1 + poz.3 - poz. 4) : poz.I.]</t>
  </si>
  <si>
    <t>Relacja, o której mowa w art. 169 ustawy z 30 czerwca 2005 r. o finansach publicznych (bez wyłączeń)</t>
  </si>
  <si>
    <t>2)</t>
  </si>
  <si>
    <t>3)</t>
  </si>
  <si>
    <t>1.1.</t>
  </si>
  <si>
    <t>1.2.</t>
  </si>
  <si>
    <t>1.3.</t>
  </si>
  <si>
    <t>2.1.</t>
  </si>
  <si>
    <t>2.2.</t>
  </si>
  <si>
    <t>2.4.</t>
  </si>
  <si>
    <t xml:space="preserve">Dochody ogółem </t>
  </si>
  <si>
    <t>Wydatki bieżące (bez wydatków związanych z obsługą długu)</t>
  </si>
  <si>
    <t xml:space="preserve">2.3. </t>
  </si>
  <si>
    <t xml:space="preserve">4.3. </t>
  </si>
  <si>
    <t>Środki do dyspozycji - źródło finansowania spłaty długu i wydatków majątkowych  (poz. 3 + poz. 4)</t>
  </si>
  <si>
    <t xml:space="preserve"> podlegające wyłączeniu (w związku z umową zawartą na realizację projektu z udziałem środków, o których mowa w art.5 ust.1 pkt 2 ufp)</t>
  </si>
  <si>
    <t>podlegające wyłączeniu (w związku z umową  zawartą na realizację projektu z udziałem środków, o których mowa w art.5 ust.1 pkt 2 ufp)</t>
  </si>
  <si>
    <t>podlegające wyłączeniu (w związku z umową zawartą na realizację projektu z udziałem środków, o których mowa w art.5 ust.1 pkt 2 ufp)</t>
  </si>
  <si>
    <t>- odsetki i dyskonto</t>
  </si>
  <si>
    <t>podlegająca wyłączeniu (w związku z umową zawartą na realizację projektu z udziałem środków, o których mowa w art.5 ust.1 pkt 2 ufp)</t>
  </si>
  <si>
    <t>Wydatki związane z funkcjonowaniem organów j.s.t.</t>
  </si>
  <si>
    <t>Pozostałe wydatki bieżące</t>
  </si>
  <si>
    <t>Nadwyżki budżetowe z lat poprzednich</t>
  </si>
  <si>
    <t>Wolne środki</t>
  </si>
  <si>
    <t xml:space="preserve">Prywatyzacja i spłaty udzielonych pożyczek </t>
  </si>
  <si>
    <t>Wydatki związane z obsługą długu</t>
  </si>
  <si>
    <t xml:space="preserve">7. </t>
  </si>
  <si>
    <t>Pozostałe rozchody (z wyłączeniem spłat długu)</t>
  </si>
  <si>
    <t>Środki do dyspozycji na finansowanie wydatków majątkowych  (poz 5 - poz.6 - poz.7)</t>
  </si>
  <si>
    <t xml:space="preserve">9. </t>
  </si>
  <si>
    <t>Wydatki majątkowe</t>
  </si>
  <si>
    <t>9.1.</t>
  </si>
  <si>
    <t xml:space="preserve">Przedsięwzięcia, o których mowa w art. 226 ust. 4 ufp (wydatki majątkowe)                    </t>
  </si>
  <si>
    <t>9.2.</t>
  </si>
  <si>
    <t>Pozostałe wydatki majątkowe</t>
  </si>
  <si>
    <t>10.</t>
  </si>
  <si>
    <t>11.</t>
  </si>
  <si>
    <t>Rozchody zmniejszające dług (spłata rat kredytów i pozyczek, wykup papierów)</t>
  </si>
  <si>
    <t>Przychody zwiększające dług (nowozaciągane kredyty, pożyczki, emitowane papiery)</t>
  </si>
  <si>
    <t>Wynik finansowy budżetu (poz.8 - poz.9 + poz.10)</t>
  </si>
  <si>
    <t>Przepływy pieniężne i kwota długu</t>
  </si>
  <si>
    <t>PROGNOZA KWOTY DŁUGU I JEJ SPŁAT</t>
  </si>
  <si>
    <t>Kwota długu na koniec roku</t>
  </si>
  <si>
    <t>- przychody z prywatyzacji i spłat udzielonych pożyczek</t>
  </si>
  <si>
    <t>Wynik budżetu (nadwyżka + / deficyt -)</t>
  </si>
  <si>
    <t>- przychody z tytułu kredytów, pożyczeki, emitowane papiery wartościowe</t>
  </si>
  <si>
    <t>6.1.1</t>
  </si>
  <si>
    <t>6.1.2</t>
  </si>
  <si>
    <t>6.1.3.</t>
  </si>
  <si>
    <t>- wydatki bieżące</t>
  </si>
  <si>
    <t xml:space="preserve">- wydatki majątkowe </t>
  </si>
  <si>
    <t xml:space="preserve">   z tego:</t>
  </si>
  <si>
    <t>a)</t>
  </si>
  <si>
    <t xml:space="preserve">  z tego:</t>
  </si>
  <si>
    <t>program (nazwa …. + wyszczególnienie wydatków na jego realizację)</t>
  </si>
  <si>
    <t>b)</t>
  </si>
  <si>
    <t>wieloletnie programy, projekty lub zadania związane z programami realizowanymi z udziałem środków, o których mowa w art.5 ust.1 pkt 2 i 3 - razem,  z tego:</t>
  </si>
  <si>
    <t>c)</t>
  </si>
  <si>
    <t>wieloletnie programy, projekty lub zadania związane z umowami partnerstwa publiczno-prywatnego - razem, z tego:</t>
  </si>
  <si>
    <t>d)</t>
  </si>
  <si>
    <t>e)</t>
  </si>
  <si>
    <t>wieloletnie gwarancje i poręczenia udzielane przez j.s.t. - razem - wydatki bieżące, z tego:</t>
  </si>
  <si>
    <t>12.</t>
  </si>
  <si>
    <t>13.</t>
  </si>
  <si>
    <t>14.</t>
  </si>
  <si>
    <t>15.</t>
  </si>
  <si>
    <t>Wydatki ogółem</t>
  </si>
  <si>
    <t>Przychody ogółem</t>
  </si>
  <si>
    <t>Rozchody ogółem</t>
  </si>
  <si>
    <t>Wynik budżetu po wykonaniu wydatków bieżących bez obsługi długu (poz. 1 - poz. 2)</t>
  </si>
  <si>
    <t xml:space="preserve">Kwota spłaty długu </t>
  </si>
  <si>
    <t>Kwota długu związku doliczana do długu j.s.t. (wymóg art. 244 ufp)</t>
  </si>
  <si>
    <t xml:space="preserve">Kwota spłaty długu związku doliczonego do długu </t>
  </si>
  <si>
    <t>16.</t>
  </si>
  <si>
    <t>17.</t>
  </si>
  <si>
    <t>17.1.</t>
  </si>
  <si>
    <t>17.2.</t>
  </si>
  <si>
    <t>17.3.</t>
  </si>
  <si>
    <t>17.4.</t>
  </si>
  <si>
    <t>17.5.</t>
  </si>
  <si>
    <t>19.</t>
  </si>
  <si>
    <t>20.</t>
  </si>
  <si>
    <t>21.</t>
  </si>
  <si>
    <t>w tym:  przedsięwzięcia ogółem (sprawdzenie zgodności z kwotami z załącznika nr 2)</t>
  </si>
  <si>
    <t>Sposób sfinansowania spłaty długu (kwota powinna być zgodna z kwotą wykazaną w poz. 13)</t>
  </si>
  <si>
    <t>Relacja, o której mowa w art. 243 ust. 1 ustawy                  z 27 sierpnia 2009 r. w %  (bez wyłączeń i kwoty długu związku)</t>
  </si>
  <si>
    <t>Relacja, o której mowa w art. 243 ust.1 ustawy z 27 sierpnia 2009  r. o finansach publicznych po wyłączeniach (bez długu związku)</t>
  </si>
  <si>
    <t>Przychody nie zwiększające długu</t>
  </si>
  <si>
    <t>Równowaga budżetowa (sprawdzenie: wykonanie D-W+P-R ≥0; prognoza  D-W+P-R=0 )</t>
  </si>
  <si>
    <t>Jednostka odpowiedzialna lub koordynująca</t>
  </si>
  <si>
    <t>Okres realizacji (programu, zadania, umowy)</t>
  </si>
  <si>
    <t>Limity wydatków w poszczególnych latach</t>
  </si>
  <si>
    <t>Łączne nakłady finansowe</t>
  </si>
  <si>
    <t>od</t>
  </si>
  <si>
    <t>do</t>
  </si>
  <si>
    <t>Limit zobowiązań</t>
  </si>
  <si>
    <t>Umowa (nazwa + wyszczególnienie wydatków na program) …. - razem</t>
  </si>
  <si>
    <t>Wieloletnie programy, projekty lub zadania razem, z tego:</t>
  </si>
  <si>
    <t>Umowa (nazwa+wyszczególnienie wydatków na program) …. - razem, w tym:</t>
  </si>
  <si>
    <t>pozostałe wieloletnie programy, projekty, zadania</t>
  </si>
  <si>
    <t>wieloletnie umowy o partnerstwie publczno - prywatnym</t>
  </si>
  <si>
    <t xml:space="preserve">- wieloletnie gwarancje i poręczenia będące przedsięwzięciami, o których mowa w art. 226 ust. 4 ufp                             </t>
  </si>
  <si>
    <t>wieloletnie pozostałe programy, projekty lub zadania - razem, z tego:</t>
  </si>
  <si>
    <t xml:space="preserve">Przedsięwzięcia, o których mowa w art. 226 ust. 4 ufp (wydatki bieżace z wyłączeniem wieloletnich gwarancji i poręczeń)                         </t>
  </si>
  <si>
    <t>wieloletnie programy finansowane z udziałem środków, o których mowa w art.. 5 ust. 1 pkt 2 i 3 ufp</t>
  </si>
  <si>
    <t>- nadwyżki budżetowe (wówczas gdy skumulowany wynik budżetu powiękzony o wynik roku jest nadwyżką - wartość dodatnia)</t>
  </si>
  <si>
    <t>22.</t>
  </si>
  <si>
    <t>kwota kontrolna</t>
  </si>
  <si>
    <r>
      <t xml:space="preserve">Dochody bieżące (poz. 1.1.) + przychody nie zwiększające długu (poz. 4) - wydatki bieżące ogłem (poz. 2 + poz. 6.1.); </t>
    </r>
    <r>
      <rPr>
        <b/>
        <i/>
        <sz val="10"/>
        <color indexed="10"/>
        <rFont val="Czcionka tekstu podstawowego"/>
        <family val="0"/>
      </rPr>
      <t xml:space="preserve">począwszy od 2011 r.  kwota ≥ 0 </t>
    </r>
  </si>
  <si>
    <r>
      <t>środki do dyspozycji  na finansowanie wydatków związanych z obsługą długu, tj. na odsetek, dyskonta, poręczeń i gwarancji, z poz. 6.1.</t>
    </r>
    <r>
      <rPr>
        <b/>
        <i/>
        <sz val="9"/>
        <rFont val="Czcionka tekstu podstawowego"/>
        <family val="0"/>
      </rPr>
      <t xml:space="preserve"> (poz. 1.1. - poz. 2 + poz. 4); </t>
    </r>
    <r>
      <rPr>
        <b/>
        <i/>
        <sz val="9"/>
        <color indexed="10"/>
        <rFont val="Czcionka tekstu podstawowego"/>
        <family val="0"/>
      </rPr>
      <t xml:space="preserve">począwszy od 2011 r. wymagana kwota </t>
    </r>
    <r>
      <rPr>
        <b/>
        <sz val="9"/>
        <color indexed="10"/>
        <rFont val="Czcionka tekstu podstawowego"/>
        <family val="0"/>
      </rPr>
      <t>≥</t>
    </r>
    <r>
      <rPr>
        <b/>
        <i/>
        <sz val="9"/>
        <color indexed="10"/>
        <rFont val="Czcionka tekstu podstawowego"/>
        <family val="0"/>
      </rPr>
      <t xml:space="preserve">0  </t>
    </r>
  </si>
  <si>
    <r>
      <t>Kwota obliczona zgodnie z art. 242 ust. 1 ufp (dochody bieżace - wydatki bieżace + nadwyżki z lat ubiegłych + wolne środki);</t>
    </r>
    <r>
      <rPr>
        <b/>
        <sz val="10"/>
        <color indexed="10"/>
        <rFont val="Czcionka tekstu podstawowego"/>
        <family val="0"/>
      </rPr>
      <t xml:space="preserve"> od 2011 r. wymagana wartość  ≥ 0</t>
    </r>
  </si>
  <si>
    <t>Regionalny Program Operacyjny (RPO)</t>
  </si>
  <si>
    <t>Program Operacyjny Kapitał Ludzki</t>
  </si>
  <si>
    <t>- wydatki majątkowe</t>
  </si>
  <si>
    <r>
      <t>różnica pomiędzy dochodami bieżącymi i wydatkami bieżącymi bez obsługi długu (poz. 1.1. - poz. 2);</t>
    </r>
    <r>
      <rPr>
        <b/>
        <i/>
        <sz val="9"/>
        <color indexed="10"/>
        <rFont val="Czcionka tekstu podstawowego"/>
        <family val="0"/>
      </rPr>
      <t xml:space="preserve"> począwszy od 2011 r. wymagana kwota </t>
    </r>
    <r>
      <rPr>
        <b/>
        <sz val="9"/>
        <color indexed="10"/>
        <rFont val="Czcionka tekstu podstawowego"/>
        <family val="0"/>
      </rPr>
      <t>≥</t>
    </r>
    <r>
      <rPr>
        <b/>
        <i/>
        <sz val="9"/>
        <color indexed="10"/>
        <rFont val="Czcionka tekstu podstawowego"/>
        <family val="0"/>
      </rPr>
      <t xml:space="preserve"> 0 </t>
    </r>
  </si>
  <si>
    <t xml:space="preserve">suma kontrolna </t>
  </si>
  <si>
    <t xml:space="preserve">Planowane dochody, wydatki, przychody i rozchody </t>
  </si>
  <si>
    <t xml:space="preserve">18. </t>
  </si>
  <si>
    <t>wieloletnie umowy, których realizacja w roku budżetowym i w latach następnych jest niezbędna dla zapewnienia ciągłości działania j.s.t. i których płatności przypadają w okresie dłuższym niż rok - razem, z tego:</t>
  </si>
  <si>
    <t>Wynagrodzenia i składki od nich naliczane (bez wynagrodzenia zarządu j.s.t. i składek od nich)</t>
  </si>
  <si>
    <t>2.2.1.</t>
  </si>
  <si>
    <t>w tym: - wynagrodzenia zarządu j.s.t. i składki od nich</t>
  </si>
  <si>
    <t>wieloletnie umowy niezbędne do zapewnienia ciągłości działania (tylko te umowy, dla których można określi elementy wymagane art.. 226 ust. 3 ufp)</t>
  </si>
  <si>
    <t>Obsługa długu (wydatki i rozchody)                                              - poz. 6.1. + poz. 6.2.</t>
  </si>
  <si>
    <t>wieloletnie programy finansowane z udziałem środków,                                         o których mowa w art. 5 ust. 1 pkt 2 i 3 ufp</t>
  </si>
  <si>
    <t>PRZEDSIĘWZIĘCIA REALIZOWANE W LATACH 2011 - 2014</t>
  </si>
  <si>
    <t>WIELOLETNIA PROGNOZA FINANSOWA  ZWIĄZKU GMIN "KWISA"</t>
  </si>
  <si>
    <t xml:space="preserve">Załącznik nr 2 do uchwały Nr….Zgromadzenia Związku Gmin "Kwisa" z dnia ….w sprawie wieloletniej prognozy finansowej. </t>
  </si>
  <si>
    <t>Załącznik nr 1 do uchwały Nr I/11/2011 Zgromadzenia Związku Gmin "Kwisa" z dnia  21 maja 2011roku w sprawie Wieloletniej Prognozy Finansowej Związku Gmin"Kwisa".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</si>
</sst>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9"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b/>
      <sz val="10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sz val="10"/>
      <name val="Czcionka tekstu podstawowego"/>
      <family val="0"/>
    </font>
    <font>
      <b/>
      <i/>
      <sz val="9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i/>
      <sz val="9"/>
      <color indexed="8"/>
      <name val="Czcionka tekstu podstawowego"/>
      <family val="2"/>
    </font>
    <font>
      <b/>
      <i/>
      <sz val="8"/>
      <color indexed="10"/>
      <name val="Czcionka tekstu podstawowego"/>
      <family val="0"/>
    </font>
    <font>
      <sz val="10"/>
      <color indexed="10"/>
      <name val="Czcionka tekstu podstawowego"/>
      <family val="0"/>
    </font>
    <font>
      <sz val="9"/>
      <color indexed="8"/>
      <name val="Czcionka tekstu podstawowego"/>
      <family val="2"/>
    </font>
    <font>
      <b/>
      <i/>
      <sz val="9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i/>
      <sz val="9"/>
      <color indexed="56"/>
      <name val="Czcionka tekstu podstawowego"/>
      <family val="2"/>
    </font>
    <font>
      <b/>
      <sz val="10"/>
      <color indexed="56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30">
    <xf numFmtId="0" fontId="0" fillId="0" borderId="0" xfId="0" applyAlignment="1">
      <alignment/>
    </xf>
    <xf numFmtId="3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2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7" fillId="0" borderId="0" xfId="0" applyFont="1" applyAlignment="1" applyProtection="1">
      <alignment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1" fillId="24" borderId="10" xfId="0" applyFont="1" applyFill="1" applyBorder="1" applyAlignment="1" applyProtection="1">
      <alignment horizontal="center" vertical="center" wrapText="1"/>
      <protection/>
    </xf>
    <xf numFmtId="0" fontId="21" fillId="24" borderId="10" xfId="0" applyFont="1" applyFill="1" applyBorder="1" applyAlignment="1" applyProtection="1">
      <alignment vertical="center" wrapText="1"/>
      <protection/>
    </xf>
    <xf numFmtId="3" fontId="21" fillId="24" borderId="10" xfId="0" applyNumberFormat="1" applyFont="1" applyFill="1" applyBorder="1" applyAlignment="1" applyProtection="1">
      <alignment horizontal="center" vertical="center" wrapText="1"/>
      <protection/>
    </xf>
    <xf numFmtId="0" fontId="21" fillId="24" borderId="0" xfId="0" applyFont="1" applyFill="1" applyAlignment="1" applyProtection="1">
      <alignment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vertical="center" wrapText="1"/>
      <protection/>
    </xf>
    <xf numFmtId="3" fontId="26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0" fontId="27" fillId="0" borderId="10" xfId="0" applyFont="1" applyBorder="1" applyAlignment="1" applyProtection="1">
      <alignment vertical="center" wrapText="1"/>
      <protection/>
    </xf>
    <xf numFmtId="0" fontId="28" fillId="0" borderId="10" xfId="0" applyFont="1" applyBorder="1" applyAlignment="1" applyProtection="1">
      <alignment horizontal="right" vertical="center" wrapText="1"/>
      <protection/>
    </xf>
    <xf numFmtId="0" fontId="28" fillId="0" borderId="0" xfId="0" applyFont="1" applyAlignment="1" applyProtection="1">
      <alignment vertical="center" wrapText="1"/>
      <protection/>
    </xf>
    <xf numFmtId="0" fontId="27" fillId="0" borderId="10" xfId="0" applyFont="1" applyBorder="1" applyAlignment="1" applyProtection="1" quotePrefix="1">
      <alignment vertical="center" wrapText="1"/>
      <protection/>
    </xf>
    <xf numFmtId="0" fontId="29" fillId="0" borderId="10" xfId="0" applyFont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3" fontId="27" fillId="0" borderId="10" xfId="0" applyNumberFormat="1" applyFont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3" fontId="21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10" xfId="0" applyNumberFormat="1" applyFont="1" applyBorder="1" applyAlignment="1" applyProtection="1">
      <alignment horizontal="center" vertical="center" wrapText="1"/>
      <protection locked="0"/>
    </xf>
    <xf numFmtId="10" fontId="27" fillId="0" borderId="10" xfId="0" applyNumberFormat="1" applyFont="1" applyBorder="1" applyAlignment="1" applyProtection="1">
      <alignment horizontal="center" vertical="center" wrapText="1"/>
      <protection/>
    </xf>
    <xf numFmtId="10" fontId="3" fillId="0" borderId="10" xfId="0" applyNumberFormat="1" applyFont="1" applyBorder="1" applyAlignment="1" applyProtection="1">
      <alignment horizontal="center" vertical="center" wrapText="1"/>
      <protection/>
    </xf>
    <xf numFmtId="10" fontId="27" fillId="0" borderId="12" xfId="0" applyNumberFormat="1" applyFont="1" applyBorder="1" applyAlignment="1" applyProtection="1">
      <alignment horizontal="center" vertical="center" wrapText="1"/>
      <protection/>
    </xf>
    <xf numFmtId="10" fontId="27" fillId="0" borderId="13" xfId="0" applyNumberFormat="1" applyFont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vertical="center"/>
    </xf>
    <xf numFmtId="0" fontId="0" fillId="0" borderId="10" xfId="0" applyBorder="1" applyAlignment="1" applyProtection="1">
      <alignment vertical="top" wrapText="1"/>
      <protection locked="0"/>
    </xf>
    <xf numFmtId="0" fontId="27" fillId="0" borderId="10" xfId="0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vertical="center" wrapText="1"/>
      <protection/>
    </xf>
    <xf numFmtId="0" fontId="5" fillId="15" borderId="10" xfId="0" applyFont="1" applyFill="1" applyBorder="1" applyAlignment="1" applyProtection="1">
      <alignment horizontal="center" vertical="center" textRotation="90" wrapText="1"/>
      <protection/>
    </xf>
    <xf numFmtId="0" fontId="6" fillId="15" borderId="10" xfId="0" applyFont="1" applyFill="1" applyBorder="1" applyAlignment="1" applyProtection="1">
      <alignment horizontal="right" vertical="center" wrapText="1"/>
      <protection/>
    </xf>
    <xf numFmtId="3" fontId="5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15" borderId="10" xfId="0" applyFont="1" applyFill="1" applyBorder="1" applyAlignment="1" applyProtection="1">
      <alignment horizontal="right" vertical="center" wrapText="1"/>
      <protection/>
    </xf>
    <xf numFmtId="3" fontId="26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15" borderId="10" xfId="0" applyFont="1" applyFill="1" applyBorder="1" applyAlignment="1" applyProtection="1">
      <alignment horizontal="center" vertical="center" textRotation="90" wrapText="1"/>
      <protection/>
    </xf>
    <xf numFmtId="3" fontId="26" fillId="15" borderId="10" xfId="0" applyNumberFormat="1" applyFont="1" applyFill="1" applyBorder="1" applyAlignment="1" applyProtection="1">
      <alignment horizontal="center" vertical="center" wrapText="1"/>
      <protection/>
    </xf>
    <xf numFmtId="3" fontId="5" fillId="15" borderId="10" xfId="0" applyNumberFormat="1" applyFont="1" applyFill="1" applyBorder="1" applyAlignment="1" applyProtection="1">
      <alignment horizontal="center" vertical="center" wrapText="1"/>
      <protection/>
    </xf>
    <xf numFmtId="0" fontId="33" fillId="15" borderId="12" xfId="0" applyFont="1" applyFill="1" applyBorder="1" applyAlignment="1" applyProtection="1">
      <alignment horizontal="right" vertical="center" wrapText="1"/>
      <protection/>
    </xf>
    <xf numFmtId="3" fontId="2" fillId="15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 applyProtection="1">
      <alignment vertical="top" wrapText="1"/>
      <protection locked="0"/>
    </xf>
    <xf numFmtId="0" fontId="21" fillId="0" borderId="10" xfId="0" applyFont="1" applyBorder="1" applyAlignment="1" applyProtection="1">
      <alignment wrapText="1"/>
      <protection locked="0"/>
    </xf>
    <xf numFmtId="0" fontId="21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vertical="center" wrapText="1"/>
      <protection/>
    </xf>
    <xf numFmtId="3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/>
    </xf>
    <xf numFmtId="0" fontId="34" fillId="0" borderId="10" xfId="0" applyFont="1" applyBorder="1" applyAlignment="1" applyProtection="1">
      <alignment horizontal="right" vertical="center" wrapText="1"/>
      <protection/>
    </xf>
    <xf numFmtId="3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1" fillId="24" borderId="12" xfId="0" applyFont="1" applyFill="1" applyBorder="1" applyAlignment="1" applyProtection="1">
      <alignment vertical="center" wrapText="1"/>
      <protection/>
    </xf>
    <xf numFmtId="0" fontId="21" fillId="24" borderId="16" xfId="0" applyFont="1" applyFill="1" applyBorder="1" applyAlignment="1" applyProtection="1">
      <alignment vertical="center" wrapText="1"/>
      <protection/>
    </xf>
    <xf numFmtId="0" fontId="21" fillId="24" borderId="13" xfId="0" applyFont="1" applyFill="1" applyBorder="1" applyAlignment="1" applyProtection="1">
      <alignment vertical="center" wrapText="1"/>
      <protection/>
    </xf>
    <xf numFmtId="0" fontId="36" fillId="0" borderId="0" xfId="0" applyFont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right" vertical="center" wrapText="1"/>
      <protection/>
    </xf>
    <xf numFmtId="0" fontId="26" fillId="15" borderId="15" xfId="0" applyFont="1" applyFill="1" applyBorder="1" applyAlignment="1" applyProtection="1">
      <alignment horizontal="center" vertical="center" textRotation="90" wrapText="1"/>
      <protection/>
    </xf>
    <xf numFmtId="0" fontId="26" fillId="15" borderId="14" xfId="0" applyFont="1" applyFill="1" applyBorder="1" applyAlignment="1" applyProtection="1">
      <alignment horizontal="center" vertical="center" textRotation="90" wrapText="1"/>
      <protection/>
    </xf>
    <xf numFmtId="0" fontId="21" fillId="0" borderId="10" xfId="0" applyFont="1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7" fillId="0" borderId="0" xfId="0" applyFont="1" applyAlignment="1" applyProtection="1">
      <alignment horizontal="center" vertical="center"/>
      <protection locked="0"/>
    </xf>
    <xf numFmtId="0" fontId="21" fillId="0" borderId="10" xfId="0" applyFont="1" applyBorder="1" applyAlignment="1" quotePrefix="1">
      <alignment vertical="center"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21" fillId="0" borderId="1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B1">
      <selection activeCell="K1" sqref="K1"/>
    </sheetView>
  </sheetViews>
  <sheetFormatPr defaultColWidth="8.796875" defaultRowHeight="21.75" customHeight="1"/>
  <cols>
    <col min="1" max="1" width="5.8984375" style="12" customWidth="1"/>
    <col min="2" max="2" width="44.3984375" style="10" customWidth="1"/>
    <col min="3" max="10" width="11.69921875" style="12" customWidth="1"/>
    <col min="11" max="21" width="11.69921875" style="10" customWidth="1"/>
    <col min="22" max="16384" width="9" style="10" customWidth="1"/>
  </cols>
  <sheetData>
    <row r="1" spans="1:10" ht="31.5" customHeight="1">
      <c r="A1" s="103" t="s">
        <v>162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30" customHeight="1">
      <c r="A2" s="98" t="s">
        <v>160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21.75" customHeight="1">
      <c r="A3" s="98" t="s">
        <v>74</v>
      </c>
      <c r="B3" s="98"/>
      <c r="C3" s="98"/>
      <c r="D3" s="98"/>
      <c r="E3" s="98"/>
      <c r="F3" s="98"/>
      <c r="G3" s="98"/>
      <c r="H3" s="98"/>
      <c r="I3" s="98"/>
      <c r="J3" s="98"/>
    </row>
    <row r="4" ht="40.5" customHeight="1">
      <c r="G4" s="87"/>
    </row>
    <row r="5" spans="1:11" s="12" customFormat="1" ht="24.75" customHeight="1">
      <c r="A5" s="91" t="s">
        <v>0</v>
      </c>
      <c r="B5" s="91" t="s">
        <v>1</v>
      </c>
      <c r="C5" s="91" t="s">
        <v>12</v>
      </c>
      <c r="D5" s="91"/>
      <c r="E5" s="91" t="s">
        <v>15</v>
      </c>
      <c r="F5" s="91" t="s">
        <v>16</v>
      </c>
      <c r="G5" s="91" t="s">
        <v>17</v>
      </c>
      <c r="H5" s="91"/>
      <c r="I5" s="91"/>
      <c r="J5" s="91"/>
      <c r="K5" s="11"/>
    </row>
    <row r="6" spans="1:10" s="12" customFormat="1" ht="30" customHeight="1">
      <c r="A6" s="91"/>
      <c r="B6" s="91"/>
      <c r="C6" s="13" t="s">
        <v>13</v>
      </c>
      <c r="D6" s="13" t="s">
        <v>14</v>
      </c>
      <c r="E6" s="91"/>
      <c r="F6" s="91"/>
      <c r="G6" s="13" t="s">
        <v>18</v>
      </c>
      <c r="H6" s="13" t="s">
        <v>19</v>
      </c>
      <c r="I6" s="13" t="s">
        <v>20</v>
      </c>
      <c r="J6" s="13"/>
    </row>
    <row r="7" spans="1:10" s="12" customFormat="1" ht="1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</row>
    <row r="8" spans="1:10" s="17" customFormat="1" ht="26.25" customHeight="1">
      <c r="A8" s="14" t="s">
        <v>2</v>
      </c>
      <c r="B8" s="15" t="s">
        <v>44</v>
      </c>
      <c r="C8" s="16">
        <f>C9+C10</f>
        <v>98866.28</v>
      </c>
      <c r="D8" s="16">
        <f aca="true" t="shared" si="0" ref="D8:J8">D9+D10</f>
        <v>171117</v>
      </c>
      <c r="E8" s="16">
        <f t="shared" si="0"/>
        <v>113361.35</v>
      </c>
      <c r="F8" s="16">
        <f t="shared" si="0"/>
        <v>101532</v>
      </c>
      <c r="G8" s="16">
        <f t="shared" si="0"/>
        <v>112200</v>
      </c>
      <c r="H8" s="16">
        <f t="shared" si="0"/>
        <v>112200</v>
      </c>
      <c r="I8" s="16">
        <v>112200</v>
      </c>
      <c r="J8" s="16">
        <f t="shared" si="0"/>
        <v>0</v>
      </c>
    </row>
    <row r="9" spans="1:10" s="21" customFormat="1" ht="21.75" customHeight="1">
      <c r="A9" s="18" t="s">
        <v>38</v>
      </c>
      <c r="B9" s="19" t="s">
        <v>3</v>
      </c>
      <c r="C9" s="1">
        <v>98866.28</v>
      </c>
      <c r="D9" s="1">
        <v>171117</v>
      </c>
      <c r="E9" s="1">
        <v>113361.35</v>
      </c>
      <c r="F9" s="1">
        <v>101532</v>
      </c>
      <c r="G9" s="1">
        <v>112200</v>
      </c>
      <c r="H9" s="1">
        <v>112200</v>
      </c>
      <c r="I9" s="1">
        <v>112200</v>
      </c>
      <c r="J9" s="1">
        <v>0</v>
      </c>
    </row>
    <row r="10" spans="1:10" s="21" customFormat="1" ht="21.75" customHeight="1">
      <c r="A10" s="18" t="s">
        <v>39</v>
      </c>
      <c r="B10" s="19" t="s">
        <v>21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 s="30" customFormat="1" ht="21.75" customHeight="1">
      <c r="A11" s="28" t="s">
        <v>40</v>
      </c>
      <c r="B11" s="60" t="s">
        <v>22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1:10" s="17" customFormat="1" ht="34.5" customHeight="1">
      <c r="A12" s="14" t="s">
        <v>4</v>
      </c>
      <c r="B12" s="15" t="s">
        <v>45</v>
      </c>
      <c r="C12" s="16">
        <f>C13+C14+C20</f>
        <v>72877.68</v>
      </c>
      <c r="D12" s="16">
        <f aca="true" t="shared" si="1" ref="D12:J12">D13+D14+D20</f>
        <v>178651.53</v>
      </c>
      <c r="E12" s="16">
        <f t="shared" si="1"/>
        <v>136289</v>
      </c>
      <c r="F12" s="16">
        <f t="shared" si="1"/>
        <v>113532</v>
      </c>
      <c r="G12" s="16">
        <v>112200</v>
      </c>
      <c r="H12" s="16">
        <v>112200</v>
      </c>
      <c r="I12" s="16">
        <v>112200</v>
      </c>
      <c r="J12" s="16">
        <f t="shared" si="1"/>
        <v>0</v>
      </c>
    </row>
    <row r="13" spans="1:10" s="21" customFormat="1" ht="35.25" customHeight="1">
      <c r="A13" s="18" t="s">
        <v>41</v>
      </c>
      <c r="B13" s="19" t="s">
        <v>153</v>
      </c>
      <c r="C13" s="1">
        <v>45857.68</v>
      </c>
      <c r="D13" s="1">
        <v>65744.95</v>
      </c>
      <c r="E13" s="1">
        <v>57679</v>
      </c>
      <c r="F13" s="1">
        <v>64241</v>
      </c>
      <c r="G13" s="1">
        <v>57340</v>
      </c>
      <c r="H13" s="1">
        <v>58100</v>
      </c>
      <c r="I13" s="1">
        <v>58900</v>
      </c>
      <c r="J13" s="1">
        <v>0</v>
      </c>
    </row>
    <row r="14" spans="1:10" s="21" customFormat="1" ht="27.75" customHeight="1">
      <c r="A14" s="18" t="s">
        <v>42</v>
      </c>
      <c r="B14" s="19" t="s">
        <v>54</v>
      </c>
      <c r="C14" s="1">
        <v>27020</v>
      </c>
      <c r="D14" s="1">
        <v>112906.58</v>
      </c>
      <c r="E14" s="1">
        <v>78610</v>
      </c>
      <c r="F14" s="1">
        <v>49291</v>
      </c>
      <c r="G14" s="1">
        <v>54860</v>
      </c>
      <c r="H14" s="1">
        <v>54100</v>
      </c>
      <c r="I14" s="1">
        <v>53300</v>
      </c>
      <c r="J14" s="1">
        <v>0</v>
      </c>
    </row>
    <row r="15" spans="1:10" s="21" customFormat="1" ht="29.25" customHeight="1">
      <c r="A15" s="28" t="s">
        <v>154</v>
      </c>
      <c r="B15" s="60" t="s">
        <v>155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1:10" s="21" customFormat="1" ht="42.75" customHeight="1">
      <c r="A16" s="18" t="s">
        <v>46</v>
      </c>
      <c r="B16" s="19" t="s">
        <v>137</v>
      </c>
      <c r="C16" s="20" t="s">
        <v>24</v>
      </c>
      <c r="D16" s="20" t="s">
        <v>24</v>
      </c>
      <c r="E16" s="20" t="s">
        <v>24</v>
      </c>
      <c r="F16" s="20">
        <f>F17+F18+F19</f>
        <v>0</v>
      </c>
      <c r="G16" s="20">
        <f>G17+G18+G19</f>
        <v>0</v>
      </c>
      <c r="H16" s="20">
        <f>H17+H18+H19</f>
        <v>0</v>
      </c>
      <c r="I16" s="20">
        <f>I17+I18+I19</f>
        <v>0</v>
      </c>
      <c r="J16" s="20">
        <f>J17+J18+J19</f>
        <v>0</v>
      </c>
    </row>
    <row r="17" spans="1:10" s="24" customFormat="1" ht="24.75" customHeight="1">
      <c r="A17" s="99"/>
      <c r="B17" s="23" t="s">
        <v>138</v>
      </c>
      <c r="C17" s="1" t="s">
        <v>24</v>
      </c>
      <c r="D17" s="1" t="s">
        <v>24</v>
      </c>
      <c r="E17" s="1" t="s">
        <v>24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</row>
    <row r="18" spans="1:10" s="24" customFormat="1" ht="24.75" customHeight="1">
      <c r="A18" s="99"/>
      <c r="B18" s="23" t="s">
        <v>134</v>
      </c>
      <c r="C18" s="1" t="s">
        <v>24</v>
      </c>
      <c r="D18" s="1" t="s">
        <v>24</v>
      </c>
      <c r="E18" s="1" t="s">
        <v>24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  <row r="19" spans="1:10" s="86" customFormat="1" ht="37.5" customHeight="1">
      <c r="A19" s="99"/>
      <c r="B19" s="84" t="s">
        <v>156</v>
      </c>
      <c r="C19" s="85" t="s">
        <v>24</v>
      </c>
      <c r="D19" s="85" t="s">
        <v>24</v>
      </c>
      <c r="E19" s="85" t="s">
        <v>24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</row>
    <row r="20" spans="1:10" ht="21.75" customHeight="1">
      <c r="A20" s="13" t="s">
        <v>43</v>
      </c>
      <c r="B20" s="22" t="s">
        <v>55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</row>
    <row r="21" spans="1:10" s="17" customFormat="1" ht="34.5" customHeight="1">
      <c r="A21" s="14" t="s">
        <v>5</v>
      </c>
      <c r="B21" s="15" t="s">
        <v>103</v>
      </c>
      <c r="C21" s="16">
        <f>C8-C12</f>
        <v>25988.600000000006</v>
      </c>
      <c r="D21" s="16">
        <f aca="true" t="shared" si="2" ref="D21:J21">D8-D12</f>
        <v>-7534.529999999999</v>
      </c>
      <c r="E21" s="16">
        <f t="shared" si="2"/>
        <v>-22927.649999999994</v>
      </c>
      <c r="F21" s="16">
        <f t="shared" si="2"/>
        <v>-12000</v>
      </c>
      <c r="G21" s="16">
        <f t="shared" si="2"/>
        <v>0</v>
      </c>
      <c r="H21" s="16">
        <f t="shared" si="2"/>
        <v>0</v>
      </c>
      <c r="I21" s="16">
        <f t="shared" si="2"/>
        <v>0</v>
      </c>
      <c r="J21" s="16">
        <f t="shared" si="2"/>
        <v>0</v>
      </c>
    </row>
    <row r="22" spans="1:10" s="62" customFormat="1" ht="54" customHeight="1">
      <c r="A22" s="63" t="s">
        <v>141</v>
      </c>
      <c r="B22" s="64" t="s">
        <v>148</v>
      </c>
      <c r="C22" s="65">
        <f>C9-C12</f>
        <v>25988.600000000006</v>
      </c>
      <c r="D22" s="65">
        <f aca="true" t="shared" si="3" ref="D22:J22">D9-D12</f>
        <v>-7534.529999999999</v>
      </c>
      <c r="E22" s="65">
        <f t="shared" si="3"/>
        <v>-22927.649999999994</v>
      </c>
      <c r="F22" s="65">
        <f t="shared" si="3"/>
        <v>-12000</v>
      </c>
      <c r="G22" s="65">
        <f t="shared" si="3"/>
        <v>0</v>
      </c>
      <c r="H22" s="65">
        <f t="shared" si="3"/>
        <v>0</v>
      </c>
      <c r="I22" s="65">
        <f t="shared" si="3"/>
        <v>0</v>
      </c>
      <c r="J22" s="65">
        <f t="shared" si="3"/>
        <v>0</v>
      </c>
    </row>
    <row r="23" spans="1:10" s="17" customFormat="1" ht="34.5" customHeight="1">
      <c r="A23" s="14" t="s">
        <v>7</v>
      </c>
      <c r="B23" s="15" t="s">
        <v>121</v>
      </c>
      <c r="C23" s="16">
        <f>C24+C25+C26</f>
        <v>27249.54</v>
      </c>
      <c r="D23" s="16">
        <f aca="true" t="shared" si="4" ref="D23:J23">D24+D25+D26</f>
        <v>53237.95</v>
      </c>
      <c r="E23" s="16">
        <f t="shared" si="4"/>
        <v>45703.42</v>
      </c>
      <c r="F23" s="16">
        <v>25220</v>
      </c>
      <c r="G23" s="16">
        <v>0</v>
      </c>
      <c r="H23" s="16">
        <v>0</v>
      </c>
      <c r="I23" s="16">
        <v>0</v>
      </c>
      <c r="J23" s="16">
        <f t="shared" si="4"/>
        <v>0</v>
      </c>
    </row>
    <row r="24" spans="1:10" ht="21.75" customHeight="1">
      <c r="A24" s="13" t="s">
        <v>25</v>
      </c>
      <c r="B24" s="22" t="s">
        <v>56</v>
      </c>
      <c r="C24" s="1">
        <v>27249.54</v>
      </c>
      <c r="D24" s="1">
        <v>53237.95</v>
      </c>
      <c r="E24" s="1">
        <v>45703.42</v>
      </c>
      <c r="F24" s="1">
        <v>25220</v>
      </c>
      <c r="G24" s="1">
        <v>0</v>
      </c>
      <c r="H24" s="1">
        <v>0</v>
      </c>
      <c r="I24" s="1">
        <v>0</v>
      </c>
      <c r="J24" s="1">
        <v>0</v>
      </c>
    </row>
    <row r="25" spans="1:10" ht="21.75" customHeight="1">
      <c r="A25" s="13" t="s">
        <v>26</v>
      </c>
      <c r="B25" s="22" t="s">
        <v>57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</row>
    <row r="26" spans="1:10" ht="21.75" customHeight="1">
      <c r="A26" s="13" t="s">
        <v>47</v>
      </c>
      <c r="B26" s="22" t="s">
        <v>58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</row>
    <row r="27" spans="1:10" s="17" customFormat="1" ht="34.5" customHeight="1">
      <c r="A27" s="14" t="s">
        <v>8</v>
      </c>
      <c r="B27" s="15" t="s">
        <v>48</v>
      </c>
      <c r="C27" s="16">
        <v>53238</v>
      </c>
      <c r="D27" s="16">
        <f aca="true" t="shared" si="5" ref="D27:J27">D21+D23</f>
        <v>45703.42</v>
      </c>
      <c r="E27" s="16">
        <v>22776</v>
      </c>
      <c r="F27" s="16">
        <v>13220</v>
      </c>
      <c r="G27" s="16">
        <f t="shared" si="5"/>
        <v>0</v>
      </c>
      <c r="H27" s="16">
        <f t="shared" si="5"/>
        <v>0</v>
      </c>
      <c r="I27" s="16">
        <f t="shared" si="5"/>
        <v>0</v>
      </c>
      <c r="J27" s="16">
        <f t="shared" si="5"/>
        <v>0</v>
      </c>
    </row>
    <row r="28" spans="1:10" s="62" customFormat="1" ht="55.5" customHeight="1">
      <c r="A28" s="63" t="s">
        <v>141</v>
      </c>
      <c r="B28" s="66" t="s">
        <v>143</v>
      </c>
      <c r="C28" s="67">
        <f>C9-C12+C23</f>
        <v>53238.14000000001</v>
      </c>
      <c r="D28" s="67">
        <f aca="true" t="shared" si="6" ref="D28:J28">D9-D12+D23</f>
        <v>45703.42</v>
      </c>
      <c r="E28" s="67">
        <f t="shared" si="6"/>
        <v>22775.770000000004</v>
      </c>
      <c r="F28" s="67">
        <f t="shared" si="6"/>
        <v>13220</v>
      </c>
      <c r="G28" s="67">
        <f t="shared" si="6"/>
        <v>0</v>
      </c>
      <c r="H28" s="67">
        <f t="shared" si="6"/>
        <v>0</v>
      </c>
      <c r="I28" s="67">
        <f t="shared" si="6"/>
        <v>0</v>
      </c>
      <c r="J28" s="67">
        <f t="shared" si="6"/>
        <v>0</v>
      </c>
    </row>
    <row r="29" spans="1:10" s="17" customFormat="1" ht="34.5" customHeight="1">
      <c r="A29" s="14" t="s">
        <v>9</v>
      </c>
      <c r="B29" s="15" t="s">
        <v>157</v>
      </c>
      <c r="C29" s="16">
        <f>C30+C36</f>
        <v>0</v>
      </c>
      <c r="D29" s="16">
        <f aca="true" t="shared" si="7" ref="D29:J29">D30+D36</f>
        <v>0</v>
      </c>
      <c r="E29" s="16">
        <f t="shared" si="7"/>
        <v>0</v>
      </c>
      <c r="F29" s="16">
        <f t="shared" si="7"/>
        <v>0</v>
      </c>
      <c r="G29" s="16">
        <f t="shared" si="7"/>
        <v>0</v>
      </c>
      <c r="H29" s="16">
        <f t="shared" si="7"/>
        <v>0</v>
      </c>
      <c r="I29" s="16">
        <f t="shared" si="7"/>
        <v>0</v>
      </c>
      <c r="J29" s="16">
        <f t="shared" si="7"/>
        <v>0</v>
      </c>
    </row>
    <row r="30" spans="1:10" s="21" customFormat="1" ht="21.75" customHeight="1">
      <c r="A30" s="18" t="s">
        <v>28</v>
      </c>
      <c r="B30" s="19" t="s">
        <v>59</v>
      </c>
      <c r="C30" s="20">
        <f aca="true" t="shared" si="8" ref="C30:J30">C31+C32+C34</f>
        <v>0</v>
      </c>
      <c r="D30" s="20">
        <f t="shared" si="8"/>
        <v>0</v>
      </c>
      <c r="E30" s="20">
        <f t="shared" si="8"/>
        <v>0</v>
      </c>
      <c r="F30" s="20">
        <f t="shared" si="8"/>
        <v>0</v>
      </c>
      <c r="G30" s="20">
        <f t="shared" si="8"/>
        <v>0</v>
      </c>
      <c r="H30" s="20">
        <f t="shared" si="8"/>
        <v>0</v>
      </c>
      <c r="I30" s="20">
        <f t="shared" si="8"/>
        <v>0</v>
      </c>
      <c r="J30" s="20">
        <f t="shared" si="8"/>
        <v>0</v>
      </c>
    </row>
    <row r="31" spans="1:10" ht="21.75" customHeight="1">
      <c r="A31" s="13" t="s">
        <v>80</v>
      </c>
      <c r="B31" s="25" t="s">
        <v>52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</row>
    <row r="32" spans="1:10" ht="21.75" customHeight="1">
      <c r="A32" s="13" t="s">
        <v>81</v>
      </c>
      <c r="B32" s="25" t="s">
        <v>6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</row>
    <row r="33" spans="1:10" s="27" customFormat="1" ht="38.25" customHeight="1">
      <c r="A33" s="13"/>
      <c r="B33" s="26" t="s">
        <v>49</v>
      </c>
      <c r="C33" s="26"/>
      <c r="D33" s="26"/>
      <c r="E33" s="26"/>
      <c r="F33" s="26"/>
      <c r="G33" s="26"/>
      <c r="H33" s="26"/>
      <c r="I33" s="26"/>
      <c r="J33" s="26"/>
    </row>
    <row r="34" spans="1:10" ht="31.5" customHeight="1">
      <c r="A34" s="13" t="s">
        <v>82</v>
      </c>
      <c r="B34" s="25" t="s">
        <v>135</v>
      </c>
      <c r="C34" s="1">
        <v>0</v>
      </c>
      <c r="D34" s="1">
        <v>0</v>
      </c>
      <c r="E34" s="1">
        <v>0</v>
      </c>
      <c r="F34" s="1">
        <f>zał_2_Przedsięwzięcia!I54</f>
        <v>0</v>
      </c>
      <c r="G34" s="1">
        <f>zał_2_Przedsięwzięcia!J54</f>
        <v>0</v>
      </c>
      <c r="H34" s="1">
        <f>zał_2_Przedsięwzięcia!K54</f>
        <v>0</v>
      </c>
      <c r="I34" s="1">
        <f>zał_2_Przedsięwzięcia!L54</f>
        <v>0</v>
      </c>
      <c r="J34" s="1">
        <f>zał_2_Przedsięwzięcia!M54</f>
        <v>0</v>
      </c>
    </row>
    <row r="35" spans="1:10" s="21" customFormat="1" ht="38.25" customHeight="1">
      <c r="A35" s="13"/>
      <c r="B35" s="26" t="s">
        <v>50</v>
      </c>
      <c r="C35" s="26"/>
      <c r="D35" s="26"/>
      <c r="E35" s="26"/>
      <c r="F35" s="26"/>
      <c r="G35" s="26"/>
      <c r="H35" s="26"/>
      <c r="I35" s="26"/>
      <c r="J35" s="26"/>
    </row>
    <row r="36" spans="1:10" s="21" customFormat="1" ht="30.75" customHeight="1">
      <c r="A36" s="18" t="s">
        <v>29</v>
      </c>
      <c r="B36" s="19" t="s">
        <v>71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</row>
    <row r="37" spans="1:10" s="27" customFormat="1" ht="38.25" customHeight="1">
      <c r="A37" s="31"/>
      <c r="B37" s="26" t="s">
        <v>53</v>
      </c>
      <c r="C37" s="26"/>
      <c r="D37" s="26"/>
      <c r="E37" s="26"/>
      <c r="F37" s="26"/>
      <c r="G37" s="26"/>
      <c r="H37" s="26"/>
      <c r="I37" s="26"/>
      <c r="J37" s="26"/>
    </row>
    <row r="38" spans="1:10" s="83" customFormat="1" ht="37.5" customHeight="1">
      <c r="A38" s="80" t="s">
        <v>60</v>
      </c>
      <c r="B38" s="81" t="s">
        <v>61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</row>
    <row r="39" spans="1:10" s="21" customFormat="1" ht="50.25" customHeight="1">
      <c r="A39" s="68" t="s">
        <v>141</v>
      </c>
      <c r="B39" s="71" t="s">
        <v>142</v>
      </c>
      <c r="C39" s="69">
        <f>C9-C12+C23-C30</f>
        <v>53238.14000000001</v>
      </c>
      <c r="D39" s="69">
        <f aca="true" t="shared" si="9" ref="D39:J39">D9-D12+D23-D30</f>
        <v>45703.42</v>
      </c>
      <c r="E39" s="69">
        <f t="shared" si="9"/>
        <v>22775.770000000004</v>
      </c>
      <c r="F39" s="70">
        <f t="shared" si="9"/>
        <v>13220</v>
      </c>
      <c r="G39" s="70">
        <f t="shared" si="9"/>
        <v>0</v>
      </c>
      <c r="H39" s="70">
        <f t="shared" si="9"/>
        <v>0</v>
      </c>
      <c r="I39" s="70">
        <f t="shared" si="9"/>
        <v>0</v>
      </c>
      <c r="J39" s="70">
        <f t="shared" si="9"/>
        <v>0</v>
      </c>
    </row>
    <row r="40" spans="1:10" s="17" customFormat="1" ht="33.75" customHeight="1">
      <c r="A40" s="14" t="s">
        <v>10</v>
      </c>
      <c r="B40" s="15" t="s">
        <v>62</v>
      </c>
      <c r="C40" s="16">
        <v>53238</v>
      </c>
      <c r="D40" s="16">
        <v>45703</v>
      </c>
      <c r="E40" s="16">
        <v>22776</v>
      </c>
      <c r="F40" s="16">
        <v>13220</v>
      </c>
      <c r="G40" s="16">
        <f>G27-G29-G38</f>
        <v>0</v>
      </c>
      <c r="H40" s="16">
        <f>H27-H29-H38</f>
        <v>0</v>
      </c>
      <c r="I40" s="16">
        <f>I27-I29-I38</f>
        <v>0</v>
      </c>
      <c r="J40" s="16">
        <f>J27-J29-J38</f>
        <v>0</v>
      </c>
    </row>
    <row r="41" spans="1:10" s="17" customFormat="1" ht="33.75" customHeight="1">
      <c r="A41" s="14" t="s">
        <v>63</v>
      </c>
      <c r="B41" s="15" t="s">
        <v>64</v>
      </c>
      <c r="C41" s="16">
        <f>C47</f>
        <v>0</v>
      </c>
      <c r="D41" s="16">
        <f>D47</f>
        <v>0</v>
      </c>
      <c r="E41" s="16">
        <f>E47</f>
        <v>0</v>
      </c>
      <c r="F41" s="16">
        <f>F42+F47</f>
        <v>0</v>
      </c>
      <c r="G41" s="16">
        <f>G42+G47</f>
        <v>0</v>
      </c>
      <c r="H41" s="16">
        <f>H42+H47</f>
        <v>0</v>
      </c>
      <c r="I41" s="16">
        <f>I42+I47</f>
        <v>0</v>
      </c>
      <c r="J41" s="16">
        <f>J42+J47</f>
        <v>0</v>
      </c>
    </row>
    <row r="42" spans="1:10" s="30" customFormat="1" ht="33" customHeight="1">
      <c r="A42" s="28" t="s">
        <v>65</v>
      </c>
      <c r="B42" s="22" t="s">
        <v>66</v>
      </c>
      <c r="C42" s="29" t="s">
        <v>24</v>
      </c>
      <c r="D42" s="29" t="s">
        <v>24</v>
      </c>
      <c r="E42" s="29" t="s">
        <v>24</v>
      </c>
      <c r="F42" s="29">
        <f>F43+F45</f>
        <v>0</v>
      </c>
      <c r="G42" s="29">
        <f>G43+G45</f>
        <v>0</v>
      </c>
      <c r="H42" s="29">
        <f>H43+H45</f>
        <v>0</v>
      </c>
      <c r="I42" s="29">
        <f>I43+I45</f>
        <v>0</v>
      </c>
      <c r="J42" s="29">
        <f>J43+J45</f>
        <v>0</v>
      </c>
    </row>
    <row r="43" spans="1:10" s="30" customFormat="1" ht="30" customHeight="1">
      <c r="A43" s="92"/>
      <c r="B43" s="23" t="s">
        <v>158</v>
      </c>
      <c r="C43" s="4" t="s">
        <v>24</v>
      </c>
      <c r="D43" s="4" t="s">
        <v>24</v>
      </c>
      <c r="E43" s="4" t="s">
        <v>24</v>
      </c>
      <c r="F43" s="29">
        <f>zał_2_Przedsięwzięcia!I13</f>
        <v>0</v>
      </c>
      <c r="G43" s="29">
        <f>zał_2_Przedsięwzięcia!J13</f>
        <v>0</v>
      </c>
      <c r="H43" s="29">
        <f>zał_2_Przedsięwzięcia!K13</f>
        <v>0</v>
      </c>
      <c r="I43" s="29">
        <f>zał_2_Przedsięwzięcia!L13</f>
        <v>0</v>
      </c>
      <c r="J43" s="29">
        <f>zał_2_Przedsięwzięcia!M13</f>
        <v>0</v>
      </c>
    </row>
    <row r="44" spans="1:10" s="30" customFormat="1" ht="30" customHeight="1">
      <c r="A44" s="93"/>
      <c r="B44" s="23" t="s">
        <v>133</v>
      </c>
      <c r="C44" s="4" t="s">
        <v>24</v>
      </c>
      <c r="D44" s="4" t="s">
        <v>24</v>
      </c>
      <c r="E44" s="4" t="s">
        <v>24</v>
      </c>
      <c r="F44" s="29">
        <f>zał_2_Przedsięwzięcia!I34</f>
        <v>0</v>
      </c>
      <c r="G44" s="29">
        <f>zał_2_Przedsięwzięcia!J34</f>
        <v>0</v>
      </c>
      <c r="H44" s="29">
        <f>zał_2_Przedsięwzięcia!K34</f>
        <v>0</v>
      </c>
      <c r="I44" s="29">
        <f>zał_2_Przedsięwzięcia!L34</f>
        <v>0</v>
      </c>
      <c r="J44" s="29">
        <f>zał_2_Przedsięwzięcia!M34</f>
        <v>0</v>
      </c>
    </row>
    <row r="45" spans="1:10" s="30" customFormat="1" ht="21.75" customHeight="1">
      <c r="A45" s="93"/>
      <c r="B45" s="23" t="s">
        <v>134</v>
      </c>
      <c r="C45" s="4" t="s">
        <v>24</v>
      </c>
      <c r="D45" s="4" t="s">
        <v>24</v>
      </c>
      <c r="E45" s="4" t="s">
        <v>24</v>
      </c>
      <c r="F45" s="29">
        <f>zał_2_Przedsięwzięcia!I26</f>
        <v>0</v>
      </c>
      <c r="G45" s="29">
        <f>zał_2_Przedsięwzięcia!J26</f>
        <v>0</v>
      </c>
      <c r="H45" s="29">
        <f>zał_2_Przedsięwzięcia!K26</f>
        <v>0</v>
      </c>
      <c r="I45" s="29">
        <f>zał_2_Przedsięwzięcia!L26</f>
        <v>0</v>
      </c>
      <c r="J45" s="29">
        <f>zał_2_Przedsięwzięcia!M26</f>
        <v>0</v>
      </c>
    </row>
    <row r="46" spans="1:10" s="30" customFormat="1" ht="39.75" customHeight="1">
      <c r="A46" s="94"/>
      <c r="B46" s="84" t="s">
        <v>156</v>
      </c>
      <c r="C46" s="4" t="s">
        <v>24</v>
      </c>
      <c r="D46" s="4" t="s">
        <v>24</v>
      </c>
      <c r="E46" s="4" t="s">
        <v>24</v>
      </c>
      <c r="F46" s="29">
        <f>zał_2_Przedsięwzięcia!H46</f>
        <v>0</v>
      </c>
      <c r="G46" s="29">
        <f>zał_2_Przedsięwzięcia!I46</f>
        <v>0</v>
      </c>
      <c r="H46" s="29">
        <f>zał_2_Przedsięwzięcia!J46</f>
        <v>0</v>
      </c>
      <c r="I46" s="29">
        <f>zał_2_Przedsięwzięcia!K46</f>
        <v>0</v>
      </c>
      <c r="J46" s="29">
        <f>zał_2_Przedsięwzięcia!L46</f>
        <v>0</v>
      </c>
    </row>
    <row r="47" spans="1:10" s="30" customFormat="1" ht="21.75" customHeight="1">
      <c r="A47" s="28" t="s">
        <v>67</v>
      </c>
      <c r="B47" s="22" t="s">
        <v>68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</row>
    <row r="48" spans="1:10" s="17" customFormat="1" ht="32.25" customHeight="1">
      <c r="A48" s="14" t="s">
        <v>69</v>
      </c>
      <c r="B48" s="15" t="s">
        <v>72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</row>
    <row r="49" spans="1:10" s="27" customFormat="1" ht="38.25" customHeight="1">
      <c r="A49" s="32"/>
      <c r="B49" s="26" t="s">
        <v>51</v>
      </c>
      <c r="C49" s="26"/>
      <c r="D49" s="26"/>
      <c r="E49" s="26"/>
      <c r="F49" s="26"/>
      <c r="G49" s="26"/>
      <c r="H49" s="26"/>
      <c r="I49" s="26"/>
      <c r="J49" s="26"/>
    </row>
    <row r="50" spans="1:10" s="17" customFormat="1" ht="26.25" customHeight="1">
      <c r="A50" s="14" t="s">
        <v>70</v>
      </c>
      <c r="B50" s="15" t="s">
        <v>73</v>
      </c>
      <c r="C50" s="16">
        <v>53238</v>
      </c>
      <c r="D50" s="16">
        <f aca="true" t="shared" si="10" ref="D50:J50">D40-D41+D48</f>
        <v>45703</v>
      </c>
      <c r="E50" s="16">
        <f>E40-E41+E48</f>
        <v>22776</v>
      </c>
      <c r="F50" s="16">
        <f t="shared" si="10"/>
        <v>13220</v>
      </c>
      <c r="G50" s="16">
        <f t="shared" si="10"/>
        <v>0</v>
      </c>
      <c r="H50" s="16">
        <f t="shared" si="10"/>
        <v>0</v>
      </c>
      <c r="I50" s="16">
        <f t="shared" si="10"/>
        <v>0</v>
      </c>
      <c r="J50" s="16">
        <f t="shared" si="10"/>
        <v>0</v>
      </c>
    </row>
    <row r="51" spans="1:10" ht="34.5" customHeight="1">
      <c r="A51" s="98" t="s">
        <v>75</v>
      </c>
      <c r="B51" s="98"/>
      <c r="C51" s="98"/>
      <c r="D51" s="98"/>
      <c r="E51" s="98"/>
      <c r="F51" s="98"/>
      <c r="G51" s="98"/>
      <c r="H51" s="98"/>
      <c r="I51" s="98"/>
      <c r="J51" s="98"/>
    </row>
    <row r="52" spans="1:11" s="12" customFormat="1" ht="24.75" customHeight="1">
      <c r="A52" s="91" t="s">
        <v>0</v>
      </c>
      <c r="B52" s="91" t="s">
        <v>1</v>
      </c>
      <c r="C52" s="91" t="s">
        <v>12</v>
      </c>
      <c r="D52" s="91"/>
      <c r="E52" s="91" t="s">
        <v>15</v>
      </c>
      <c r="F52" s="91" t="s">
        <v>16</v>
      </c>
      <c r="G52" s="91" t="s">
        <v>17</v>
      </c>
      <c r="H52" s="91"/>
      <c r="I52" s="91"/>
      <c r="J52" s="91"/>
      <c r="K52" s="11"/>
    </row>
    <row r="53" spans="1:10" s="12" customFormat="1" ht="30" customHeight="1">
      <c r="A53" s="91"/>
      <c r="B53" s="91"/>
      <c r="C53" s="13" t="s">
        <v>13</v>
      </c>
      <c r="D53" s="13" t="s">
        <v>14</v>
      </c>
      <c r="E53" s="91"/>
      <c r="F53" s="91"/>
      <c r="G53" s="13" t="s">
        <v>18</v>
      </c>
      <c r="H53" s="13" t="s">
        <v>19</v>
      </c>
      <c r="I53" s="13" t="s">
        <v>20</v>
      </c>
      <c r="J53" s="13"/>
    </row>
    <row r="54" spans="1:10" s="12" customFormat="1" ht="15" customHeight="1">
      <c r="A54" s="13">
        <v>1</v>
      </c>
      <c r="B54" s="13">
        <v>2</v>
      </c>
      <c r="C54" s="13">
        <v>3</v>
      </c>
      <c r="D54" s="13">
        <v>4</v>
      </c>
      <c r="E54" s="13">
        <v>5</v>
      </c>
      <c r="F54" s="13">
        <v>6</v>
      </c>
      <c r="G54" s="13">
        <v>7</v>
      </c>
      <c r="H54" s="13">
        <v>8</v>
      </c>
      <c r="I54" s="13">
        <v>9</v>
      </c>
      <c r="J54" s="13">
        <v>10</v>
      </c>
    </row>
    <row r="55" spans="1:10" s="17" customFormat="1" ht="26.25" customHeight="1">
      <c r="A55" s="14" t="s">
        <v>96</v>
      </c>
      <c r="B55" s="15" t="s">
        <v>76</v>
      </c>
      <c r="C55" s="34">
        <v>0</v>
      </c>
      <c r="D55" s="34">
        <f>C55+D48-D57</f>
        <v>0</v>
      </c>
      <c r="E55" s="16">
        <f aca="true" t="shared" si="11" ref="E55:J56">D55+E48-E57</f>
        <v>0</v>
      </c>
      <c r="F55" s="16">
        <f t="shared" si="11"/>
        <v>0</v>
      </c>
      <c r="G55" s="16">
        <f t="shared" si="11"/>
        <v>0</v>
      </c>
      <c r="H55" s="16">
        <f t="shared" si="11"/>
        <v>0</v>
      </c>
      <c r="I55" s="16">
        <f t="shared" si="11"/>
        <v>0</v>
      </c>
      <c r="J55" s="16">
        <f t="shared" si="11"/>
        <v>0</v>
      </c>
    </row>
    <row r="56" spans="1:10" s="27" customFormat="1" ht="38.25" customHeight="1">
      <c r="A56" s="32"/>
      <c r="B56" s="26" t="s">
        <v>53</v>
      </c>
      <c r="C56" s="61">
        <v>0</v>
      </c>
      <c r="D56" s="61">
        <v>0</v>
      </c>
      <c r="E56" s="33">
        <f t="shared" si="11"/>
        <v>0</v>
      </c>
      <c r="F56" s="33">
        <f t="shared" si="11"/>
        <v>0</v>
      </c>
      <c r="G56" s="33">
        <f t="shared" si="11"/>
        <v>0</v>
      </c>
      <c r="H56" s="33">
        <f t="shared" si="11"/>
        <v>0</v>
      </c>
      <c r="I56" s="33">
        <f t="shared" si="11"/>
        <v>0</v>
      </c>
      <c r="J56" s="33">
        <f t="shared" si="11"/>
        <v>0</v>
      </c>
    </row>
    <row r="57" spans="1:10" s="17" customFormat="1" ht="30.75" customHeight="1">
      <c r="A57" s="14" t="s">
        <v>97</v>
      </c>
      <c r="B57" s="15" t="s">
        <v>104</v>
      </c>
      <c r="C57" s="16">
        <f>C36</f>
        <v>0</v>
      </c>
      <c r="D57" s="16">
        <f aca="true" t="shared" si="12" ref="D57:J57">D36</f>
        <v>0</v>
      </c>
      <c r="E57" s="16">
        <f t="shared" si="12"/>
        <v>0</v>
      </c>
      <c r="F57" s="16">
        <f t="shared" si="12"/>
        <v>0</v>
      </c>
      <c r="G57" s="16">
        <f t="shared" si="12"/>
        <v>0</v>
      </c>
      <c r="H57" s="16">
        <f t="shared" si="12"/>
        <v>0</v>
      </c>
      <c r="I57" s="16">
        <f t="shared" si="12"/>
        <v>0</v>
      </c>
      <c r="J57" s="16">
        <f t="shared" si="12"/>
        <v>0</v>
      </c>
    </row>
    <row r="58" spans="1:10" s="27" customFormat="1" ht="38.25" customHeight="1">
      <c r="A58" s="32"/>
      <c r="B58" s="26" t="s">
        <v>53</v>
      </c>
      <c r="C58" s="33">
        <f>C37</f>
        <v>0</v>
      </c>
      <c r="D58" s="33">
        <f aca="true" t="shared" si="13" ref="D58:J58">D37</f>
        <v>0</v>
      </c>
      <c r="E58" s="33">
        <f t="shared" si="13"/>
        <v>0</v>
      </c>
      <c r="F58" s="33">
        <f t="shared" si="13"/>
        <v>0</v>
      </c>
      <c r="G58" s="33">
        <f t="shared" si="13"/>
        <v>0</v>
      </c>
      <c r="H58" s="33">
        <f t="shared" si="13"/>
        <v>0</v>
      </c>
      <c r="I58" s="33">
        <f t="shared" si="13"/>
        <v>0</v>
      </c>
      <c r="J58" s="33">
        <f t="shared" si="13"/>
        <v>0</v>
      </c>
    </row>
    <row r="59" spans="1:10" s="17" customFormat="1" ht="30.75" customHeight="1">
      <c r="A59" s="14" t="s">
        <v>98</v>
      </c>
      <c r="B59" s="15" t="s">
        <v>118</v>
      </c>
      <c r="C59" s="16">
        <f>C60+C61+C62+C63</f>
        <v>0</v>
      </c>
      <c r="D59" s="16">
        <f aca="true" t="shared" si="14" ref="D59:J59">D60+D61+D62+D63</f>
        <v>0</v>
      </c>
      <c r="E59" s="16">
        <f t="shared" si="14"/>
        <v>0</v>
      </c>
      <c r="F59" s="16">
        <f t="shared" si="14"/>
        <v>0</v>
      </c>
      <c r="G59" s="16">
        <f t="shared" si="14"/>
        <v>0</v>
      </c>
      <c r="H59" s="16">
        <f t="shared" si="14"/>
        <v>0</v>
      </c>
      <c r="I59" s="16">
        <f t="shared" si="14"/>
        <v>0</v>
      </c>
      <c r="J59" s="16">
        <f t="shared" si="14"/>
        <v>0</v>
      </c>
    </row>
    <row r="60" spans="1:10" ht="42.75" customHeight="1">
      <c r="A60" s="100"/>
      <c r="B60" s="25" t="s">
        <v>139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pans="1:10" ht="21.75" customHeight="1">
      <c r="A61" s="101"/>
      <c r="B61" s="25" t="s">
        <v>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</row>
    <row r="62" spans="1:10" ht="21.75" customHeight="1">
      <c r="A62" s="101"/>
      <c r="B62" s="25" t="s">
        <v>77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</row>
    <row r="63" spans="1:10" ht="34.5" customHeight="1">
      <c r="A63" s="102"/>
      <c r="B63" s="25" t="s">
        <v>79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</row>
    <row r="64" spans="1:10" s="17" customFormat="1" ht="36" customHeight="1">
      <c r="A64" s="14" t="s">
        <v>99</v>
      </c>
      <c r="B64" s="15" t="s">
        <v>105</v>
      </c>
      <c r="C64" s="16" t="s">
        <v>24</v>
      </c>
      <c r="D64" s="16" t="s">
        <v>24</v>
      </c>
      <c r="E64" s="16" t="s">
        <v>24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</row>
    <row r="65" spans="1:10" s="27" customFormat="1" ht="38.25" customHeight="1">
      <c r="A65" s="32"/>
      <c r="B65" s="26" t="s">
        <v>53</v>
      </c>
      <c r="C65" s="33" t="s">
        <v>24</v>
      </c>
      <c r="D65" s="33" t="s">
        <v>24</v>
      </c>
      <c r="E65" s="33" t="s">
        <v>24</v>
      </c>
      <c r="F65" s="35"/>
      <c r="G65" s="35"/>
      <c r="H65" s="35"/>
      <c r="I65" s="35"/>
      <c r="J65" s="35"/>
    </row>
    <row r="66" spans="1:10" s="17" customFormat="1" ht="30.75" customHeight="1">
      <c r="A66" s="14" t="s">
        <v>107</v>
      </c>
      <c r="B66" s="15" t="s">
        <v>106</v>
      </c>
      <c r="C66" s="16" t="s">
        <v>24</v>
      </c>
      <c r="D66" s="16" t="s">
        <v>24</v>
      </c>
      <c r="E66" s="16" t="s">
        <v>24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</row>
    <row r="67" spans="1:10" s="27" customFormat="1" ht="38.25" customHeight="1">
      <c r="A67" s="32"/>
      <c r="B67" s="26" t="s">
        <v>53</v>
      </c>
      <c r="C67" s="33" t="s">
        <v>24</v>
      </c>
      <c r="D67" s="33" t="s">
        <v>24</v>
      </c>
      <c r="E67" s="33" t="s">
        <v>24</v>
      </c>
      <c r="F67" s="35"/>
      <c r="G67" s="35"/>
      <c r="H67" s="35"/>
      <c r="I67" s="35"/>
      <c r="J67" s="35"/>
    </row>
    <row r="68" spans="1:10" s="17" customFormat="1" ht="26.25" customHeight="1">
      <c r="A68" s="14" t="s">
        <v>108</v>
      </c>
      <c r="B68" s="95" t="s">
        <v>23</v>
      </c>
      <c r="C68" s="96"/>
      <c r="D68" s="96"/>
      <c r="E68" s="96"/>
      <c r="F68" s="96"/>
      <c r="G68" s="96"/>
      <c r="H68" s="96"/>
      <c r="I68" s="96"/>
      <c r="J68" s="97"/>
    </row>
    <row r="69" spans="1:10" ht="37.5" customHeight="1">
      <c r="A69" s="13" t="s">
        <v>109</v>
      </c>
      <c r="B69" s="22" t="s">
        <v>35</v>
      </c>
      <c r="C69" s="36">
        <f aca="true" t="shared" si="15" ref="C69:H69">C29/C8</f>
        <v>0</v>
      </c>
      <c r="D69" s="36">
        <f t="shared" si="15"/>
        <v>0</v>
      </c>
      <c r="E69" s="36">
        <f t="shared" si="15"/>
        <v>0</v>
      </c>
      <c r="F69" s="36">
        <f t="shared" si="15"/>
        <v>0</v>
      </c>
      <c r="G69" s="36">
        <f t="shared" si="15"/>
        <v>0</v>
      </c>
      <c r="H69" s="36">
        <f t="shared" si="15"/>
        <v>0</v>
      </c>
      <c r="I69" s="36" t="s">
        <v>24</v>
      </c>
      <c r="J69" s="36" t="s">
        <v>24</v>
      </c>
    </row>
    <row r="70" spans="1:10" s="21" customFormat="1" ht="37.5" customHeight="1">
      <c r="A70" s="13"/>
      <c r="B70" s="26" t="s">
        <v>30</v>
      </c>
      <c r="C70" s="37">
        <f aca="true" t="shared" si="16" ref="C70:H70">(C29-C33-C35-C37)/C8</f>
        <v>0</v>
      </c>
      <c r="D70" s="37">
        <f t="shared" si="16"/>
        <v>0</v>
      </c>
      <c r="E70" s="37">
        <f t="shared" si="16"/>
        <v>0</v>
      </c>
      <c r="F70" s="37">
        <f t="shared" si="16"/>
        <v>0</v>
      </c>
      <c r="G70" s="37">
        <f t="shared" si="16"/>
        <v>0</v>
      </c>
      <c r="H70" s="37">
        <f t="shared" si="16"/>
        <v>0</v>
      </c>
      <c r="I70" s="37" t="s">
        <v>24</v>
      </c>
      <c r="J70" s="37" t="s">
        <v>24</v>
      </c>
    </row>
    <row r="71" spans="1:10" ht="37.5" customHeight="1">
      <c r="A71" s="13" t="s">
        <v>110</v>
      </c>
      <c r="B71" s="22" t="s">
        <v>31</v>
      </c>
      <c r="C71" s="36">
        <f aca="true" t="shared" si="17" ref="C71:H71">C55/C8</f>
        <v>0</v>
      </c>
      <c r="D71" s="36">
        <f t="shared" si="17"/>
        <v>0</v>
      </c>
      <c r="E71" s="36">
        <f t="shared" si="17"/>
        <v>0</v>
      </c>
      <c r="F71" s="36">
        <f t="shared" si="17"/>
        <v>0</v>
      </c>
      <c r="G71" s="36">
        <f t="shared" si="17"/>
        <v>0</v>
      </c>
      <c r="H71" s="36">
        <f t="shared" si="17"/>
        <v>0</v>
      </c>
      <c r="I71" s="36" t="s">
        <v>24</v>
      </c>
      <c r="J71" s="36" t="s">
        <v>24</v>
      </c>
    </row>
    <row r="72" spans="1:10" s="21" customFormat="1" ht="37.5" customHeight="1">
      <c r="A72" s="13"/>
      <c r="B72" s="26" t="s">
        <v>32</v>
      </c>
      <c r="C72" s="37">
        <f aca="true" t="shared" si="18" ref="C72:H72">(C55-C56)/C8</f>
        <v>0</v>
      </c>
      <c r="D72" s="37">
        <f t="shared" si="18"/>
        <v>0</v>
      </c>
      <c r="E72" s="37">
        <f t="shared" si="18"/>
        <v>0</v>
      </c>
      <c r="F72" s="37">
        <f t="shared" si="18"/>
        <v>0</v>
      </c>
      <c r="G72" s="37">
        <f t="shared" si="18"/>
        <v>0</v>
      </c>
      <c r="H72" s="37">
        <f t="shared" si="18"/>
        <v>0</v>
      </c>
      <c r="I72" s="37" t="s">
        <v>24</v>
      </c>
      <c r="J72" s="37" t="s">
        <v>24</v>
      </c>
    </row>
    <row r="73" spans="1:10" ht="37.5" customHeight="1">
      <c r="A73" s="13" t="s">
        <v>111</v>
      </c>
      <c r="B73" s="22" t="s">
        <v>34</v>
      </c>
      <c r="C73" s="36">
        <f aca="true" t="shared" si="19" ref="C73:J73">(C9+C11-C12-C30)/C8</f>
        <v>0.262866166300583</v>
      </c>
      <c r="D73" s="36">
        <f t="shared" si="19"/>
        <v>-0.04403145216430862</v>
      </c>
      <c r="E73" s="36">
        <f t="shared" si="19"/>
        <v>-0.2022527960367444</v>
      </c>
      <c r="F73" s="36">
        <f t="shared" si="19"/>
        <v>-0.11818933932159319</v>
      </c>
      <c r="G73" s="36">
        <f t="shared" si="19"/>
        <v>0</v>
      </c>
      <c r="H73" s="36">
        <f t="shared" si="19"/>
        <v>0</v>
      </c>
      <c r="I73" s="36">
        <f t="shared" si="19"/>
        <v>0</v>
      </c>
      <c r="J73" s="36" t="e">
        <f t="shared" si="19"/>
        <v>#DIV/0!</v>
      </c>
    </row>
    <row r="74" spans="1:10" ht="40.5" customHeight="1">
      <c r="A74" s="13" t="s">
        <v>112</v>
      </c>
      <c r="B74" s="22" t="s">
        <v>33</v>
      </c>
      <c r="C74" s="36" t="s">
        <v>24</v>
      </c>
      <c r="D74" s="36" t="s">
        <v>24</v>
      </c>
      <c r="E74" s="38" t="s">
        <v>24</v>
      </c>
      <c r="F74" s="36">
        <f>(C73+D73+E73)/3</f>
        <v>0.0055273060331766655</v>
      </c>
      <c r="G74" s="39">
        <f>(D73+E73+F73)/3</f>
        <v>-0.12149119584088207</v>
      </c>
      <c r="H74" s="36">
        <f>(E73+F73+G73)/3</f>
        <v>-0.10681404511944587</v>
      </c>
      <c r="I74" s="36">
        <f>(F73+G73+H73)/3</f>
        <v>-0.039396446440531065</v>
      </c>
      <c r="J74" s="36">
        <f>(G73+H73+I73)/3</f>
        <v>0</v>
      </c>
    </row>
    <row r="75" spans="1:10" ht="43.5" customHeight="1">
      <c r="A75" s="13" t="s">
        <v>113</v>
      </c>
      <c r="B75" s="22" t="s">
        <v>119</v>
      </c>
      <c r="C75" s="36" t="s">
        <v>24</v>
      </c>
      <c r="D75" s="36" t="s">
        <v>24</v>
      </c>
      <c r="E75" s="38" t="s">
        <v>24</v>
      </c>
      <c r="F75" s="36">
        <f>F29/F8</f>
        <v>0</v>
      </c>
      <c r="G75" s="36">
        <f>G29/G8</f>
        <v>0</v>
      </c>
      <c r="H75" s="36">
        <f>H29/H8</f>
        <v>0</v>
      </c>
      <c r="I75" s="36">
        <f>I29/I8</f>
        <v>0</v>
      </c>
      <c r="J75" s="36" t="e">
        <f>J29/J8</f>
        <v>#DIV/0!</v>
      </c>
    </row>
    <row r="76" spans="1:10" s="21" customFormat="1" ht="37.5" customHeight="1">
      <c r="A76" s="13"/>
      <c r="B76" s="26" t="s">
        <v>120</v>
      </c>
      <c r="C76" s="36" t="s">
        <v>24</v>
      </c>
      <c r="D76" s="36" t="s">
        <v>24</v>
      </c>
      <c r="E76" s="38" t="s">
        <v>24</v>
      </c>
      <c r="F76" s="37">
        <f>(F29-F33-F35-F37)/F8</f>
        <v>0</v>
      </c>
      <c r="G76" s="37">
        <f>(G29-G33-G35-G37)/G8</f>
        <v>0</v>
      </c>
      <c r="H76" s="37">
        <f>(H29-H33-H35-H37)/H8</f>
        <v>0</v>
      </c>
      <c r="I76" s="37">
        <f>(I29-I33-I35-I37)/I8</f>
        <v>0</v>
      </c>
      <c r="J76" s="37" t="e">
        <f>(J29-J33-J35-J37)/J8</f>
        <v>#DIV/0!</v>
      </c>
    </row>
    <row r="77" spans="1:10" ht="34.5" customHeight="1">
      <c r="A77" s="98" t="s">
        <v>150</v>
      </c>
      <c r="B77" s="98"/>
      <c r="C77" s="98"/>
      <c r="D77" s="98"/>
      <c r="E77" s="98"/>
      <c r="F77" s="98"/>
      <c r="G77" s="98"/>
      <c r="H77" s="98"/>
      <c r="I77" s="98"/>
      <c r="J77" s="98"/>
    </row>
    <row r="78" spans="1:11" s="12" customFormat="1" ht="24.75" customHeight="1">
      <c r="A78" s="91" t="s">
        <v>0</v>
      </c>
      <c r="B78" s="91" t="s">
        <v>1</v>
      </c>
      <c r="C78" s="91" t="s">
        <v>12</v>
      </c>
      <c r="D78" s="91"/>
      <c r="E78" s="91" t="s">
        <v>15</v>
      </c>
      <c r="F78" s="91" t="s">
        <v>16</v>
      </c>
      <c r="G78" s="91" t="s">
        <v>17</v>
      </c>
      <c r="H78" s="91"/>
      <c r="I78" s="91"/>
      <c r="J78" s="91"/>
      <c r="K78" s="11"/>
    </row>
    <row r="79" spans="1:10" s="12" customFormat="1" ht="30" customHeight="1">
      <c r="A79" s="91"/>
      <c r="B79" s="91"/>
      <c r="C79" s="13" t="s">
        <v>13</v>
      </c>
      <c r="D79" s="13" t="s">
        <v>14</v>
      </c>
      <c r="E79" s="91"/>
      <c r="F79" s="91"/>
      <c r="G79" s="13" t="s">
        <v>18</v>
      </c>
      <c r="H79" s="13" t="s">
        <v>19</v>
      </c>
      <c r="I79" s="13" t="s">
        <v>20</v>
      </c>
      <c r="J79" s="13"/>
    </row>
    <row r="80" spans="1:10" s="12" customFormat="1" ht="15" customHeight="1">
      <c r="A80" s="13">
        <v>1</v>
      </c>
      <c r="B80" s="13">
        <v>2</v>
      </c>
      <c r="C80" s="13">
        <v>3</v>
      </c>
      <c r="D80" s="13">
        <v>4</v>
      </c>
      <c r="E80" s="13">
        <v>5</v>
      </c>
      <c r="F80" s="13">
        <v>6</v>
      </c>
      <c r="G80" s="13">
        <v>7</v>
      </c>
      <c r="H80" s="13">
        <v>8</v>
      </c>
      <c r="I80" s="13">
        <v>9</v>
      </c>
      <c r="J80" s="13">
        <v>10</v>
      </c>
    </row>
    <row r="81" spans="1:10" s="21" customFormat="1" ht="21.75" customHeight="1">
      <c r="A81" s="18" t="s">
        <v>151</v>
      </c>
      <c r="B81" s="19" t="s">
        <v>44</v>
      </c>
      <c r="C81" s="20">
        <f>C8</f>
        <v>98866.28</v>
      </c>
      <c r="D81" s="20">
        <f aca="true" t="shared" si="20" ref="D81:J81">D8</f>
        <v>171117</v>
      </c>
      <c r="E81" s="20">
        <f t="shared" si="20"/>
        <v>113361.35</v>
      </c>
      <c r="F81" s="20">
        <f t="shared" si="20"/>
        <v>101532</v>
      </c>
      <c r="G81" s="20">
        <f t="shared" si="20"/>
        <v>112200</v>
      </c>
      <c r="H81" s="20">
        <f t="shared" si="20"/>
        <v>112200</v>
      </c>
      <c r="I81" s="20">
        <f t="shared" si="20"/>
        <v>112200</v>
      </c>
      <c r="J81" s="20">
        <f t="shared" si="20"/>
        <v>0</v>
      </c>
    </row>
    <row r="82" spans="1:10" s="21" customFormat="1" ht="21.75" customHeight="1">
      <c r="A82" s="18" t="s">
        <v>114</v>
      </c>
      <c r="B82" s="19" t="s">
        <v>100</v>
      </c>
      <c r="C82" s="20">
        <f aca="true" t="shared" si="21" ref="C82:J82">C12+C30+C41</f>
        <v>72877.68</v>
      </c>
      <c r="D82" s="20">
        <f t="shared" si="21"/>
        <v>178651.53</v>
      </c>
      <c r="E82" s="20">
        <f t="shared" si="21"/>
        <v>136289</v>
      </c>
      <c r="F82" s="20">
        <f t="shared" si="21"/>
        <v>113532</v>
      </c>
      <c r="G82" s="20">
        <f t="shared" si="21"/>
        <v>112200</v>
      </c>
      <c r="H82" s="20">
        <f t="shared" si="21"/>
        <v>112200</v>
      </c>
      <c r="I82" s="20">
        <f t="shared" si="21"/>
        <v>112200</v>
      </c>
      <c r="J82" s="20">
        <f t="shared" si="21"/>
        <v>0</v>
      </c>
    </row>
    <row r="83" spans="1:10" s="21" customFormat="1" ht="29.25" customHeight="1">
      <c r="A83" s="18"/>
      <c r="B83" s="19" t="s">
        <v>117</v>
      </c>
      <c r="C83" s="20" t="str">
        <f>C16</f>
        <v>x</v>
      </c>
      <c r="D83" s="20" t="str">
        <f>D16</f>
        <v>x</v>
      </c>
      <c r="E83" s="20" t="str">
        <f>E16</f>
        <v>x</v>
      </c>
      <c r="F83" s="20">
        <f>F16+F34+F42</f>
        <v>0</v>
      </c>
      <c r="G83" s="20">
        <f>G16+G34+G42</f>
        <v>0</v>
      </c>
      <c r="H83" s="20">
        <f>H16+H34+H42</f>
        <v>0</v>
      </c>
      <c r="I83" s="20">
        <f>I16+I34+I42</f>
        <v>0</v>
      </c>
      <c r="J83" s="20">
        <f>J16+J34+J42</f>
        <v>0</v>
      </c>
    </row>
    <row r="84" spans="1:10" s="21" customFormat="1" ht="21.75" customHeight="1">
      <c r="A84" s="18" t="s">
        <v>115</v>
      </c>
      <c r="B84" s="19" t="s">
        <v>78</v>
      </c>
      <c r="C84" s="20">
        <f aca="true" t="shared" si="22" ref="C84:J84">C8-C82</f>
        <v>25988.600000000006</v>
      </c>
      <c r="D84" s="20">
        <f t="shared" si="22"/>
        <v>-7534.529999999999</v>
      </c>
      <c r="E84" s="20">
        <v>-22928</v>
      </c>
      <c r="F84" s="20">
        <f t="shared" si="22"/>
        <v>-12000</v>
      </c>
      <c r="G84" s="20">
        <f t="shared" si="22"/>
        <v>0</v>
      </c>
      <c r="H84" s="20">
        <f t="shared" si="22"/>
        <v>0</v>
      </c>
      <c r="I84" s="20">
        <f t="shared" si="22"/>
        <v>0</v>
      </c>
      <c r="J84" s="20">
        <f t="shared" si="22"/>
        <v>0</v>
      </c>
    </row>
    <row r="85" spans="1:10" s="21" customFormat="1" ht="21.75" customHeight="1">
      <c r="A85" s="18" t="s">
        <v>116</v>
      </c>
      <c r="B85" s="19" t="s">
        <v>101</v>
      </c>
      <c r="C85" s="20">
        <f aca="true" t="shared" si="23" ref="C85:J85">C23+C48</f>
        <v>27249.54</v>
      </c>
      <c r="D85" s="20">
        <f t="shared" si="23"/>
        <v>53237.95</v>
      </c>
      <c r="E85" s="20">
        <v>45703</v>
      </c>
      <c r="F85" s="20">
        <f t="shared" si="23"/>
        <v>25220</v>
      </c>
      <c r="G85" s="20">
        <f t="shared" si="23"/>
        <v>0</v>
      </c>
      <c r="H85" s="20">
        <f t="shared" si="23"/>
        <v>0</v>
      </c>
      <c r="I85" s="20">
        <f t="shared" si="23"/>
        <v>0</v>
      </c>
      <c r="J85" s="20">
        <f t="shared" si="23"/>
        <v>0</v>
      </c>
    </row>
    <row r="86" spans="1:10" s="21" customFormat="1" ht="21.75" customHeight="1">
      <c r="A86" s="18" t="s">
        <v>140</v>
      </c>
      <c r="B86" s="19" t="s">
        <v>102</v>
      </c>
      <c r="C86" s="20">
        <f>C36+C38</f>
        <v>0</v>
      </c>
      <c r="D86" s="20">
        <f aca="true" t="shared" si="24" ref="D86:J86">D36+D38</f>
        <v>0</v>
      </c>
      <c r="E86" s="20">
        <f t="shared" si="24"/>
        <v>0</v>
      </c>
      <c r="F86" s="20">
        <f t="shared" si="24"/>
        <v>0</v>
      </c>
      <c r="G86" s="20">
        <f t="shared" si="24"/>
        <v>0</v>
      </c>
      <c r="H86" s="20">
        <f t="shared" si="24"/>
        <v>0</v>
      </c>
      <c r="I86" s="20">
        <f t="shared" si="24"/>
        <v>0</v>
      </c>
      <c r="J86" s="20">
        <f t="shared" si="24"/>
        <v>0</v>
      </c>
    </row>
    <row r="87" spans="1:10" s="21" customFormat="1" ht="50.25" customHeight="1">
      <c r="A87" s="104" t="s">
        <v>149</v>
      </c>
      <c r="B87" s="71" t="s">
        <v>122</v>
      </c>
      <c r="C87" s="69">
        <f>C81-C82+C85-C86</f>
        <v>53238.14000000001</v>
      </c>
      <c r="D87" s="69">
        <f>D81-D82+D85-D86</f>
        <v>45703.42</v>
      </c>
      <c r="E87" s="69">
        <f aca="true" t="shared" si="25" ref="E87:J87">E8-E82+E85-E86</f>
        <v>22775.350000000006</v>
      </c>
      <c r="F87" s="70">
        <f t="shared" si="25"/>
        <v>13220</v>
      </c>
      <c r="G87" s="70">
        <f t="shared" si="25"/>
        <v>0</v>
      </c>
      <c r="H87" s="70">
        <f t="shared" si="25"/>
        <v>0</v>
      </c>
      <c r="I87" s="70">
        <f t="shared" si="25"/>
        <v>0</v>
      </c>
      <c r="J87" s="70">
        <f t="shared" si="25"/>
        <v>0</v>
      </c>
    </row>
    <row r="88" spans="1:10" s="21" customFormat="1" ht="50.25" customHeight="1">
      <c r="A88" s="105"/>
      <c r="B88" s="71" t="s">
        <v>144</v>
      </c>
      <c r="C88" s="69">
        <f>C9-C12-C30+C24+C25</f>
        <v>53238.14000000001</v>
      </c>
      <c r="D88" s="69">
        <f aca="true" t="shared" si="26" ref="D88:J88">D9-D12-D30+D24+D25</f>
        <v>45703.42</v>
      </c>
      <c r="E88" s="69">
        <f t="shared" si="26"/>
        <v>22775.770000000004</v>
      </c>
      <c r="F88" s="72">
        <f t="shared" si="26"/>
        <v>13220</v>
      </c>
      <c r="G88" s="72">
        <f t="shared" si="26"/>
        <v>0</v>
      </c>
      <c r="H88" s="72">
        <f t="shared" si="26"/>
        <v>0</v>
      </c>
      <c r="I88" s="72">
        <f t="shared" si="26"/>
        <v>0</v>
      </c>
      <c r="J88" s="72">
        <f t="shared" si="26"/>
        <v>0</v>
      </c>
    </row>
  </sheetData>
  <sheetProtection/>
  <mergeCells count="28">
    <mergeCell ref="A87:A88"/>
    <mergeCell ref="A51:J51"/>
    <mergeCell ref="E78:E79"/>
    <mergeCell ref="F78:F79"/>
    <mergeCell ref="G78:J78"/>
    <mergeCell ref="A77:J77"/>
    <mergeCell ref="F52:F53"/>
    <mergeCell ref="G52:J52"/>
    <mergeCell ref="E52:E53"/>
    <mergeCell ref="C78:D78"/>
    <mergeCell ref="A1:J1"/>
    <mergeCell ref="C5:D5"/>
    <mergeCell ref="A5:A6"/>
    <mergeCell ref="B5:B6"/>
    <mergeCell ref="E5:E6"/>
    <mergeCell ref="F5:F6"/>
    <mergeCell ref="G5:J5"/>
    <mergeCell ref="C52:D52"/>
    <mergeCell ref="B68:J68"/>
    <mergeCell ref="A3:J3"/>
    <mergeCell ref="A2:J2"/>
    <mergeCell ref="A17:A19"/>
    <mergeCell ref="A60:A63"/>
    <mergeCell ref="A78:A79"/>
    <mergeCell ref="B78:B79"/>
    <mergeCell ref="A43:A46"/>
    <mergeCell ref="A52:A53"/>
    <mergeCell ref="B52:B53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scale="52" r:id="rId1"/>
  <rowBreaks count="1" manualBreakCount="1">
    <brk id="5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zoomScaleSheetLayoutView="100" workbookViewId="0" topLeftCell="A1">
      <selection activeCell="M5" sqref="M5"/>
    </sheetView>
  </sheetViews>
  <sheetFormatPr defaultColWidth="8.796875" defaultRowHeight="14.25"/>
  <cols>
    <col min="1" max="1" width="4.19921875" style="0" customWidth="1"/>
    <col min="2" max="2" width="5" style="0" customWidth="1"/>
    <col min="3" max="3" width="4.19921875" style="0" customWidth="1"/>
    <col min="4" max="4" width="42.59765625" style="0" customWidth="1"/>
    <col min="5" max="5" width="11.8984375" style="0" customWidth="1"/>
    <col min="6" max="7" width="8.5" style="0" customWidth="1"/>
    <col min="8" max="8" width="11.8984375" style="48" customWidth="1"/>
    <col min="9" max="14" width="11.8984375" style="5" customWidth="1"/>
  </cols>
  <sheetData>
    <row r="1" spans="1:14" ht="14.25">
      <c r="A1" s="121" t="s">
        <v>161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38.25" customHeight="1">
      <c r="A2" s="112" t="s">
        <v>159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ht="15" customHeight="1"/>
    <row r="4" spans="1:14" s="3" customFormat="1" ht="27.75" customHeight="1">
      <c r="A4" s="107" t="s">
        <v>0</v>
      </c>
      <c r="B4" s="109" t="s">
        <v>1</v>
      </c>
      <c r="C4" s="110"/>
      <c r="D4" s="111"/>
      <c r="E4" s="122" t="s">
        <v>123</v>
      </c>
      <c r="F4" s="89" t="s">
        <v>124</v>
      </c>
      <c r="G4" s="90"/>
      <c r="H4" s="123" t="s">
        <v>126</v>
      </c>
      <c r="I4" s="109" t="s">
        <v>125</v>
      </c>
      <c r="J4" s="110"/>
      <c r="K4" s="110"/>
      <c r="L4" s="110"/>
      <c r="M4" s="111"/>
      <c r="N4" s="107" t="s">
        <v>129</v>
      </c>
    </row>
    <row r="5" spans="1:14" s="3" customFormat="1" ht="24" customHeight="1">
      <c r="A5" s="108"/>
      <c r="B5" s="127"/>
      <c r="C5" s="128"/>
      <c r="D5" s="129"/>
      <c r="E5" s="88"/>
      <c r="F5" s="41" t="s">
        <v>127</v>
      </c>
      <c r="G5" s="41" t="s">
        <v>128</v>
      </c>
      <c r="H5" s="124"/>
      <c r="I5" s="41" t="s">
        <v>16</v>
      </c>
      <c r="J5" s="41" t="s">
        <v>18</v>
      </c>
      <c r="K5" s="41" t="s">
        <v>19</v>
      </c>
      <c r="L5" s="41" t="s">
        <v>20</v>
      </c>
      <c r="M5" s="41"/>
      <c r="N5" s="108"/>
    </row>
    <row r="6" spans="1:14" s="40" customFormat="1" ht="12">
      <c r="A6" s="42">
        <v>1</v>
      </c>
      <c r="B6" s="125">
        <v>2</v>
      </c>
      <c r="C6" s="125"/>
      <c r="D6" s="125"/>
      <c r="E6" s="42">
        <v>3</v>
      </c>
      <c r="F6" s="42">
        <v>4</v>
      </c>
      <c r="G6" s="42">
        <v>5</v>
      </c>
      <c r="H6" s="49">
        <v>6</v>
      </c>
      <c r="I6" s="42">
        <v>7</v>
      </c>
      <c r="J6" s="42">
        <v>8</v>
      </c>
      <c r="K6" s="42">
        <v>9</v>
      </c>
      <c r="L6" s="42">
        <v>10</v>
      </c>
      <c r="M6" s="42">
        <v>11</v>
      </c>
      <c r="N6" s="42">
        <v>12</v>
      </c>
    </row>
    <row r="7" spans="1:14" s="8" customFormat="1" ht="18.75" customHeight="1">
      <c r="A7" s="43" t="s">
        <v>2</v>
      </c>
      <c r="B7" s="120" t="s">
        <v>131</v>
      </c>
      <c r="C7" s="120"/>
      <c r="D7" s="120"/>
      <c r="E7" s="51" t="s">
        <v>24</v>
      </c>
      <c r="F7" s="51" t="s">
        <v>24</v>
      </c>
      <c r="G7" s="51" t="s">
        <v>24</v>
      </c>
      <c r="H7" s="51" t="s">
        <v>24</v>
      </c>
      <c r="I7" s="46">
        <f aca="true" t="shared" si="0" ref="I7:N7">I8+I9</f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</row>
    <row r="8" spans="1:14" s="8" customFormat="1" ht="21" customHeight="1">
      <c r="A8" s="43" t="s">
        <v>38</v>
      </c>
      <c r="B8" s="113" t="s">
        <v>83</v>
      </c>
      <c r="C8" s="113"/>
      <c r="D8" s="113"/>
      <c r="E8" s="51" t="s">
        <v>24</v>
      </c>
      <c r="F8" s="51" t="s">
        <v>24</v>
      </c>
      <c r="G8" s="51" t="s">
        <v>24</v>
      </c>
      <c r="H8" s="51" t="s">
        <v>24</v>
      </c>
      <c r="I8" s="46">
        <f aca="true" t="shared" si="1" ref="I8:N8">I12+I25+I35+I45+I54</f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</row>
    <row r="9" spans="1:14" s="8" customFormat="1" ht="21" customHeight="1">
      <c r="A9" s="43" t="s">
        <v>39</v>
      </c>
      <c r="B9" s="113" t="s">
        <v>84</v>
      </c>
      <c r="C9" s="113"/>
      <c r="D9" s="113"/>
      <c r="E9" s="51" t="s">
        <v>24</v>
      </c>
      <c r="F9" s="51" t="s">
        <v>24</v>
      </c>
      <c r="G9" s="51" t="s">
        <v>24</v>
      </c>
      <c r="H9" s="51" t="s">
        <v>24</v>
      </c>
      <c r="I9" s="46">
        <f aca="true" t="shared" si="2" ref="I9:N9">I13+I26+I36+I46</f>
        <v>0</v>
      </c>
      <c r="J9" s="46">
        <f t="shared" si="2"/>
        <v>0</v>
      </c>
      <c r="K9" s="46">
        <f t="shared" si="2"/>
        <v>0</v>
      </c>
      <c r="L9" s="46">
        <f t="shared" si="2"/>
        <v>0</v>
      </c>
      <c r="M9" s="46">
        <f t="shared" si="2"/>
        <v>0</v>
      </c>
      <c r="N9" s="46">
        <f t="shared" si="2"/>
        <v>0</v>
      </c>
    </row>
    <row r="10" spans="1:14" s="2" customFormat="1" ht="14.25" customHeight="1">
      <c r="A10" s="114"/>
      <c r="B10" s="117" t="s">
        <v>85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9"/>
    </row>
    <row r="11" spans="1:14" s="6" customFormat="1" ht="45.75" customHeight="1">
      <c r="A11" s="115"/>
      <c r="B11" s="126" t="s">
        <v>86</v>
      </c>
      <c r="C11" s="106" t="s">
        <v>90</v>
      </c>
      <c r="D11" s="106"/>
      <c r="E11" s="51" t="s">
        <v>24</v>
      </c>
      <c r="F11" s="51" t="s">
        <v>24</v>
      </c>
      <c r="G11" s="51" t="s">
        <v>24</v>
      </c>
      <c r="H11" s="46">
        <f aca="true" t="shared" si="3" ref="H11:M11">H12+H13</f>
        <v>0</v>
      </c>
      <c r="I11" s="46">
        <f t="shared" si="3"/>
        <v>0</v>
      </c>
      <c r="J11" s="46">
        <f t="shared" si="3"/>
        <v>0</v>
      </c>
      <c r="K11" s="46">
        <f t="shared" si="3"/>
        <v>0</v>
      </c>
      <c r="L11" s="46">
        <f t="shared" si="3"/>
        <v>0</v>
      </c>
      <c r="M11" s="46">
        <f t="shared" si="3"/>
        <v>0</v>
      </c>
      <c r="N11" s="46">
        <f>SUM(I11:M11)</f>
        <v>0</v>
      </c>
    </row>
    <row r="12" spans="1:14" s="8" customFormat="1" ht="18.75" customHeight="1">
      <c r="A12" s="115"/>
      <c r="B12" s="126"/>
      <c r="C12" s="113" t="s">
        <v>83</v>
      </c>
      <c r="D12" s="113"/>
      <c r="E12" s="51" t="s">
        <v>24</v>
      </c>
      <c r="F12" s="51" t="s">
        <v>24</v>
      </c>
      <c r="G12" s="51" t="s">
        <v>24</v>
      </c>
      <c r="H12" s="46">
        <f aca="true" t="shared" si="4" ref="H12:M13">H16+H19+H22</f>
        <v>0</v>
      </c>
      <c r="I12" s="46">
        <f t="shared" si="4"/>
        <v>0</v>
      </c>
      <c r="J12" s="46">
        <f t="shared" si="4"/>
        <v>0</v>
      </c>
      <c r="K12" s="46">
        <f t="shared" si="4"/>
        <v>0</v>
      </c>
      <c r="L12" s="46">
        <f t="shared" si="4"/>
        <v>0</v>
      </c>
      <c r="M12" s="46">
        <f t="shared" si="4"/>
        <v>0</v>
      </c>
      <c r="N12" s="46">
        <f>SUM(I12:M12)</f>
        <v>0</v>
      </c>
    </row>
    <row r="13" spans="1:14" s="8" customFormat="1" ht="18.75" customHeight="1">
      <c r="A13" s="115"/>
      <c r="B13" s="126"/>
      <c r="C13" s="113" t="s">
        <v>84</v>
      </c>
      <c r="D13" s="113"/>
      <c r="E13" s="51" t="s">
        <v>24</v>
      </c>
      <c r="F13" s="51" t="s">
        <v>24</v>
      </c>
      <c r="G13" s="51" t="s">
        <v>24</v>
      </c>
      <c r="H13" s="46">
        <f t="shared" si="4"/>
        <v>0</v>
      </c>
      <c r="I13" s="46">
        <f t="shared" si="4"/>
        <v>0</v>
      </c>
      <c r="J13" s="46">
        <f t="shared" si="4"/>
        <v>0</v>
      </c>
      <c r="K13" s="46">
        <f t="shared" si="4"/>
        <v>0</v>
      </c>
      <c r="L13" s="46">
        <f t="shared" si="4"/>
        <v>0</v>
      </c>
      <c r="M13" s="46">
        <f t="shared" si="4"/>
        <v>0</v>
      </c>
      <c r="N13" s="46">
        <f>SUM(I13:M13)</f>
        <v>0</v>
      </c>
    </row>
    <row r="14" spans="1:14" s="2" customFormat="1" ht="14.25" customHeight="1">
      <c r="A14" s="115"/>
      <c r="B14" s="126"/>
      <c r="C14" s="117" t="s">
        <v>87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9"/>
    </row>
    <row r="15" spans="1:14" s="7" customFormat="1" ht="18.75" customHeight="1">
      <c r="A15" s="115"/>
      <c r="B15" s="126"/>
      <c r="C15" s="51" t="s">
        <v>27</v>
      </c>
      <c r="D15" s="76" t="s">
        <v>145</v>
      </c>
      <c r="E15" s="76"/>
      <c r="F15" s="76"/>
      <c r="G15" s="76"/>
      <c r="H15" s="79">
        <f aca="true" t="shared" si="5" ref="H15:N15">H16+H17</f>
        <v>0</v>
      </c>
      <c r="I15" s="79">
        <f t="shared" si="5"/>
        <v>0</v>
      </c>
      <c r="J15" s="79">
        <f t="shared" si="5"/>
        <v>0</v>
      </c>
      <c r="K15" s="79">
        <f t="shared" si="5"/>
        <v>0</v>
      </c>
      <c r="L15" s="79">
        <f t="shared" si="5"/>
        <v>0</v>
      </c>
      <c r="M15" s="79">
        <f t="shared" si="5"/>
        <v>0</v>
      </c>
      <c r="N15" s="79">
        <f t="shared" si="5"/>
        <v>0</v>
      </c>
    </row>
    <row r="16" spans="1:14" s="7" customFormat="1" ht="19.5" customHeight="1">
      <c r="A16" s="115"/>
      <c r="B16" s="126"/>
      <c r="C16" s="45"/>
      <c r="D16" s="55" t="s">
        <v>83</v>
      </c>
      <c r="E16" s="77" t="s">
        <v>24</v>
      </c>
      <c r="F16" s="77" t="s">
        <v>24</v>
      </c>
      <c r="G16" s="77" t="s">
        <v>24</v>
      </c>
      <c r="H16" s="77"/>
      <c r="I16" s="57"/>
      <c r="J16" s="57"/>
      <c r="K16" s="57"/>
      <c r="L16" s="57"/>
      <c r="M16" s="57"/>
      <c r="N16" s="57">
        <f>SUM(I16:M16)</f>
        <v>0</v>
      </c>
    </row>
    <row r="17" spans="1:14" s="7" customFormat="1" ht="19.5" customHeight="1">
      <c r="A17" s="115"/>
      <c r="B17" s="126"/>
      <c r="C17" s="45"/>
      <c r="D17" s="55" t="s">
        <v>147</v>
      </c>
      <c r="E17" s="77" t="s">
        <v>24</v>
      </c>
      <c r="F17" s="77" t="s">
        <v>24</v>
      </c>
      <c r="G17" s="77" t="s">
        <v>24</v>
      </c>
      <c r="H17" s="57"/>
      <c r="I17" s="56"/>
      <c r="J17" s="56"/>
      <c r="K17" s="56"/>
      <c r="L17" s="56"/>
      <c r="M17" s="56"/>
      <c r="N17" s="57">
        <f>SUM(I17:M17)</f>
        <v>0</v>
      </c>
    </row>
    <row r="18" spans="1:14" s="7" customFormat="1" ht="19.5" customHeight="1">
      <c r="A18" s="115"/>
      <c r="B18" s="126"/>
      <c r="C18" s="51" t="s">
        <v>36</v>
      </c>
      <c r="D18" s="76" t="s">
        <v>146</v>
      </c>
      <c r="E18" s="76"/>
      <c r="F18" s="76"/>
      <c r="G18" s="76"/>
      <c r="H18" s="79">
        <f aca="true" t="shared" si="6" ref="H18:N18">H19+H20</f>
        <v>0</v>
      </c>
      <c r="I18" s="79">
        <f t="shared" si="6"/>
        <v>0</v>
      </c>
      <c r="J18" s="79">
        <f t="shared" si="6"/>
        <v>0</v>
      </c>
      <c r="K18" s="79">
        <f t="shared" si="6"/>
        <v>0</v>
      </c>
      <c r="L18" s="79">
        <f t="shared" si="6"/>
        <v>0</v>
      </c>
      <c r="M18" s="79">
        <f t="shared" si="6"/>
        <v>0</v>
      </c>
      <c r="N18" s="79">
        <f t="shared" si="6"/>
        <v>0</v>
      </c>
    </row>
    <row r="19" spans="1:14" s="7" customFormat="1" ht="19.5" customHeight="1">
      <c r="A19" s="115"/>
      <c r="B19" s="126"/>
      <c r="C19" s="45"/>
      <c r="D19" s="59" t="s">
        <v>83</v>
      </c>
      <c r="E19" s="77" t="s">
        <v>24</v>
      </c>
      <c r="F19" s="77" t="s">
        <v>24</v>
      </c>
      <c r="G19" s="77" t="s">
        <v>24</v>
      </c>
      <c r="H19" s="52"/>
      <c r="I19" s="57"/>
      <c r="J19" s="57"/>
      <c r="K19" s="57"/>
      <c r="L19" s="57"/>
      <c r="M19" s="57"/>
      <c r="N19" s="57">
        <f>SUM(I19:M19)</f>
        <v>0</v>
      </c>
    </row>
    <row r="20" spans="1:14" s="7" customFormat="1" ht="19.5" customHeight="1">
      <c r="A20" s="115"/>
      <c r="B20" s="126"/>
      <c r="C20" s="45"/>
      <c r="D20" s="55" t="s">
        <v>147</v>
      </c>
      <c r="E20" s="77" t="s">
        <v>24</v>
      </c>
      <c r="F20" s="77" t="s">
        <v>24</v>
      </c>
      <c r="G20" s="77" t="s">
        <v>24</v>
      </c>
      <c r="H20" s="52"/>
      <c r="I20" s="57"/>
      <c r="J20" s="57"/>
      <c r="K20" s="57"/>
      <c r="L20" s="57"/>
      <c r="M20" s="57"/>
      <c r="N20" s="57">
        <f>SUM(I20:M20)</f>
        <v>0</v>
      </c>
    </row>
    <row r="21" spans="1:14" s="2" customFormat="1" ht="32.25" customHeight="1">
      <c r="A21" s="115"/>
      <c r="B21" s="126"/>
      <c r="C21" s="73" t="s">
        <v>37</v>
      </c>
      <c r="D21" s="74" t="s">
        <v>88</v>
      </c>
      <c r="E21" s="75"/>
      <c r="F21" s="75"/>
      <c r="G21" s="75"/>
      <c r="H21" s="79">
        <f aca="true" t="shared" si="7" ref="H21:N21">H22+H23</f>
        <v>0</v>
      </c>
      <c r="I21" s="79">
        <f t="shared" si="7"/>
        <v>0</v>
      </c>
      <c r="J21" s="79">
        <f t="shared" si="7"/>
        <v>0</v>
      </c>
      <c r="K21" s="79">
        <f t="shared" si="7"/>
        <v>0</v>
      </c>
      <c r="L21" s="79">
        <f t="shared" si="7"/>
        <v>0</v>
      </c>
      <c r="M21" s="79">
        <f t="shared" si="7"/>
        <v>0</v>
      </c>
      <c r="N21" s="79">
        <f t="shared" si="7"/>
        <v>0</v>
      </c>
    </row>
    <row r="22" spans="1:14" s="7" customFormat="1" ht="19.5" customHeight="1">
      <c r="A22" s="115"/>
      <c r="B22" s="126"/>
      <c r="C22" s="45"/>
      <c r="D22" s="59" t="s">
        <v>83</v>
      </c>
      <c r="E22" s="77" t="s">
        <v>24</v>
      </c>
      <c r="F22" s="77" t="s">
        <v>24</v>
      </c>
      <c r="G22" s="77" t="s">
        <v>24</v>
      </c>
      <c r="H22" s="52"/>
      <c r="I22" s="57"/>
      <c r="J22" s="57"/>
      <c r="K22" s="57"/>
      <c r="L22" s="57"/>
      <c r="M22" s="57"/>
      <c r="N22" s="57">
        <f>SUM(I22:M22)</f>
        <v>0</v>
      </c>
    </row>
    <row r="23" spans="1:14" s="7" customFormat="1" ht="19.5" customHeight="1">
      <c r="A23" s="115"/>
      <c r="B23" s="126"/>
      <c r="C23" s="45"/>
      <c r="D23" s="55" t="s">
        <v>147</v>
      </c>
      <c r="E23" s="77" t="s">
        <v>24</v>
      </c>
      <c r="F23" s="77" t="s">
        <v>24</v>
      </c>
      <c r="G23" s="77" t="s">
        <v>24</v>
      </c>
      <c r="H23" s="52"/>
      <c r="I23" s="57"/>
      <c r="J23" s="57"/>
      <c r="K23" s="57"/>
      <c r="L23" s="57"/>
      <c r="M23" s="57"/>
      <c r="N23" s="57">
        <f>SUM(I23:M23)</f>
        <v>0</v>
      </c>
    </row>
    <row r="24" spans="1:14" s="6" customFormat="1" ht="45.75" customHeight="1">
      <c r="A24" s="115"/>
      <c r="B24" s="126" t="s">
        <v>89</v>
      </c>
      <c r="C24" s="106" t="s">
        <v>92</v>
      </c>
      <c r="D24" s="106"/>
      <c r="E24" s="51" t="s">
        <v>24</v>
      </c>
      <c r="F24" s="51" t="s">
        <v>24</v>
      </c>
      <c r="G24" s="51" t="s">
        <v>24</v>
      </c>
      <c r="H24" s="79">
        <f aca="true" t="shared" si="8" ref="H24:N24">H25+H26</f>
        <v>0</v>
      </c>
      <c r="I24" s="79">
        <f t="shared" si="8"/>
        <v>0</v>
      </c>
      <c r="J24" s="79">
        <f t="shared" si="8"/>
        <v>0</v>
      </c>
      <c r="K24" s="79">
        <f t="shared" si="8"/>
        <v>0</v>
      </c>
      <c r="L24" s="79">
        <f t="shared" si="8"/>
        <v>0</v>
      </c>
      <c r="M24" s="79">
        <f t="shared" si="8"/>
        <v>0</v>
      </c>
      <c r="N24" s="79">
        <f t="shared" si="8"/>
        <v>0</v>
      </c>
    </row>
    <row r="25" spans="1:14" s="8" customFormat="1" ht="20.25" customHeight="1">
      <c r="A25" s="115"/>
      <c r="B25" s="126"/>
      <c r="C25" s="113" t="s">
        <v>83</v>
      </c>
      <c r="D25" s="113"/>
      <c r="E25" s="51" t="s">
        <v>24</v>
      </c>
      <c r="F25" s="51" t="s">
        <v>24</v>
      </c>
      <c r="G25" s="51" t="s">
        <v>24</v>
      </c>
      <c r="H25" s="46">
        <f aca="true" t="shared" si="9" ref="H25:M26">H29+H32</f>
        <v>0</v>
      </c>
      <c r="I25" s="46">
        <f t="shared" si="9"/>
        <v>0</v>
      </c>
      <c r="J25" s="46">
        <f t="shared" si="9"/>
        <v>0</v>
      </c>
      <c r="K25" s="46">
        <f t="shared" si="9"/>
        <v>0</v>
      </c>
      <c r="L25" s="46">
        <f t="shared" si="9"/>
        <v>0</v>
      </c>
      <c r="M25" s="46">
        <f t="shared" si="9"/>
        <v>0</v>
      </c>
      <c r="N25" s="57">
        <f>SUM(I25:M25)</f>
        <v>0</v>
      </c>
    </row>
    <row r="26" spans="1:14" s="8" customFormat="1" ht="20.25" customHeight="1">
      <c r="A26" s="115"/>
      <c r="B26" s="126"/>
      <c r="C26" s="113" t="s">
        <v>84</v>
      </c>
      <c r="D26" s="113"/>
      <c r="E26" s="51" t="s">
        <v>24</v>
      </c>
      <c r="F26" s="51" t="s">
        <v>24</v>
      </c>
      <c r="G26" s="51" t="s">
        <v>24</v>
      </c>
      <c r="H26" s="46">
        <f t="shared" si="9"/>
        <v>0</v>
      </c>
      <c r="I26" s="46">
        <f t="shared" si="9"/>
        <v>0</v>
      </c>
      <c r="J26" s="46">
        <f t="shared" si="9"/>
        <v>0</v>
      </c>
      <c r="K26" s="46">
        <f t="shared" si="9"/>
        <v>0</v>
      </c>
      <c r="L26" s="46">
        <f t="shared" si="9"/>
        <v>0</v>
      </c>
      <c r="M26" s="46">
        <f t="shared" si="9"/>
        <v>0</v>
      </c>
      <c r="N26" s="57">
        <f>SUM(I26:M26)</f>
        <v>0</v>
      </c>
    </row>
    <row r="27" spans="1:14" s="2" customFormat="1" ht="14.25" customHeight="1">
      <c r="A27" s="115"/>
      <c r="B27" s="126"/>
      <c r="C27" s="117" t="s">
        <v>87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9"/>
    </row>
    <row r="28" spans="1:14" ht="30">
      <c r="A28" s="115"/>
      <c r="B28" s="126"/>
      <c r="C28" s="73" t="s">
        <v>27</v>
      </c>
      <c r="D28" s="74" t="s">
        <v>88</v>
      </c>
      <c r="E28" s="78"/>
      <c r="F28" s="78"/>
      <c r="G28" s="78"/>
      <c r="H28" s="79">
        <f aca="true" t="shared" si="10" ref="H28:N28">H29+H30</f>
        <v>0</v>
      </c>
      <c r="I28" s="79">
        <f t="shared" si="10"/>
        <v>0</v>
      </c>
      <c r="J28" s="79">
        <f t="shared" si="10"/>
        <v>0</v>
      </c>
      <c r="K28" s="79">
        <f t="shared" si="10"/>
        <v>0</v>
      </c>
      <c r="L28" s="79">
        <f t="shared" si="10"/>
        <v>0</v>
      </c>
      <c r="M28" s="79">
        <f t="shared" si="10"/>
        <v>0</v>
      </c>
      <c r="N28" s="79">
        <f t="shared" si="10"/>
        <v>0</v>
      </c>
    </row>
    <row r="29" spans="1:14" s="47" customFormat="1" ht="19.5" customHeight="1">
      <c r="A29" s="115"/>
      <c r="B29" s="126"/>
      <c r="C29" s="45"/>
      <c r="D29" s="59" t="s">
        <v>83</v>
      </c>
      <c r="E29" s="77" t="s">
        <v>24</v>
      </c>
      <c r="F29" s="77" t="s">
        <v>24</v>
      </c>
      <c r="G29" s="77" t="s">
        <v>24</v>
      </c>
      <c r="H29" s="52"/>
      <c r="I29" s="57"/>
      <c r="J29" s="57"/>
      <c r="K29" s="57"/>
      <c r="L29" s="57"/>
      <c r="M29" s="57"/>
      <c r="N29" s="57">
        <f>SUM(I29:M29)</f>
        <v>0</v>
      </c>
    </row>
    <row r="30" spans="1:14" s="47" customFormat="1" ht="19.5" customHeight="1">
      <c r="A30" s="115"/>
      <c r="B30" s="126"/>
      <c r="C30" s="45"/>
      <c r="D30" s="55" t="s">
        <v>147</v>
      </c>
      <c r="E30" s="77" t="s">
        <v>24</v>
      </c>
      <c r="F30" s="77" t="s">
        <v>24</v>
      </c>
      <c r="G30" s="77" t="s">
        <v>24</v>
      </c>
      <c r="H30" s="52"/>
      <c r="I30" s="57"/>
      <c r="J30" s="57"/>
      <c r="K30" s="57"/>
      <c r="L30" s="57"/>
      <c r="M30" s="57"/>
      <c r="N30" s="57">
        <f>SUM(I30:M30)</f>
        <v>0</v>
      </c>
    </row>
    <row r="31" spans="1:14" ht="30">
      <c r="A31" s="115"/>
      <c r="B31" s="126"/>
      <c r="C31" s="73" t="s">
        <v>36</v>
      </c>
      <c r="D31" s="74" t="s">
        <v>88</v>
      </c>
      <c r="E31" s="78"/>
      <c r="F31" s="78"/>
      <c r="G31" s="78"/>
      <c r="H31" s="79">
        <f aca="true" t="shared" si="11" ref="H31:N31">H32+H33</f>
        <v>0</v>
      </c>
      <c r="I31" s="79">
        <f t="shared" si="11"/>
        <v>0</v>
      </c>
      <c r="J31" s="79">
        <f t="shared" si="11"/>
        <v>0</v>
      </c>
      <c r="K31" s="79">
        <f t="shared" si="11"/>
        <v>0</v>
      </c>
      <c r="L31" s="79">
        <f t="shared" si="11"/>
        <v>0</v>
      </c>
      <c r="M31" s="79">
        <f t="shared" si="11"/>
        <v>0</v>
      </c>
      <c r="N31" s="79">
        <f t="shared" si="11"/>
        <v>0</v>
      </c>
    </row>
    <row r="32" spans="1:14" s="47" customFormat="1" ht="19.5" customHeight="1">
      <c r="A32" s="115"/>
      <c r="B32" s="126"/>
      <c r="C32" s="45"/>
      <c r="D32" s="59" t="s">
        <v>83</v>
      </c>
      <c r="E32" s="77" t="s">
        <v>24</v>
      </c>
      <c r="F32" s="77" t="s">
        <v>24</v>
      </c>
      <c r="G32" s="77" t="s">
        <v>24</v>
      </c>
      <c r="H32" s="52"/>
      <c r="I32" s="57"/>
      <c r="J32" s="57"/>
      <c r="K32" s="57"/>
      <c r="L32" s="57"/>
      <c r="M32" s="57"/>
      <c r="N32" s="57">
        <f>SUM(I32:M32)</f>
        <v>0</v>
      </c>
    </row>
    <row r="33" spans="1:14" s="47" customFormat="1" ht="19.5" customHeight="1">
      <c r="A33" s="115"/>
      <c r="B33" s="126"/>
      <c r="C33" s="45"/>
      <c r="D33" s="55" t="s">
        <v>147</v>
      </c>
      <c r="E33" s="77" t="s">
        <v>24</v>
      </c>
      <c r="F33" s="77" t="s">
        <v>24</v>
      </c>
      <c r="G33" s="77" t="s">
        <v>24</v>
      </c>
      <c r="H33" s="52"/>
      <c r="I33" s="57"/>
      <c r="J33" s="57"/>
      <c r="K33" s="57"/>
      <c r="L33" s="57"/>
      <c r="M33" s="57"/>
      <c r="N33" s="57">
        <f>SUM(I33:M33)</f>
        <v>0</v>
      </c>
    </row>
    <row r="34" spans="1:14" s="6" customFormat="1" ht="30.75" customHeight="1">
      <c r="A34" s="115"/>
      <c r="B34" s="126" t="s">
        <v>91</v>
      </c>
      <c r="C34" s="106" t="s">
        <v>136</v>
      </c>
      <c r="D34" s="106"/>
      <c r="E34" s="51" t="s">
        <v>24</v>
      </c>
      <c r="F34" s="51" t="s">
        <v>24</v>
      </c>
      <c r="G34" s="51" t="s">
        <v>24</v>
      </c>
      <c r="H34" s="79">
        <f aca="true" t="shared" si="12" ref="H34:N34">H35+H36</f>
        <v>0</v>
      </c>
      <c r="I34" s="79">
        <f t="shared" si="12"/>
        <v>0</v>
      </c>
      <c r="J34" s="79">
        <f t="shared" si="12"/>
        <v>0</v>
      </c>
      <c r="K34" s="79">
        <f t="shared" si="12"/>
        <v>0</v>
      </c>
      <c r="L34" s="79">
        <f t="shared" si="12"/>
        <v>0</v>
      </c>
      <c r="M34" s="79">
        <f t="shared" si="12"/>
        <v>0</v>
      </c>
      <c r="N34" s="79">
        <f t="shared" si="12"/>
        <v>0</v>
      </c>
    </row>
    <row r="35" spans="1:14" s="58" customFormat="1" ht="20.25" customHeight="1">
      <c r="A35" s="115"/>
      <c r="B35" s="126"/>
      <c r="C35" s="113" t="s">
        <v>83</v>
      </c>
      <c r="D35" s="113"/>
      <c r="E35" s="51" t="s">
        <v>24</v>
      </c>
      <c r="F35" s="51" t="s">
        <v>24</v>
      </c>
      <c r="G35" s="51" t="s">
        <v>24</v>
      </c>
      <c r="H35" s="79">
        <f aca="true" t="shared" si="13" ref="H35:M36">H39+H42</f>
        <v>0</v>
      </c>
      <c r="I35" s="79">
        <f t="shared" si="13"/>
        <v>0</v>
      </c>
      <c r="J35" s="79">
        <f t="shared" si="13"/>
        <v>0</v>
      </c>
      <c r="K35" s="79">
        <f t="shared" si="13"/>
        <v>0</v>
      </c>
      <c r="L35" s="79">
        <f t="shared" si="13"/>
        <v>0</v>
      </c>
      <c r="M35" s="79">
        <f t="shared" si="13"/>
        <v>0</v>
      </c>
      <c r="N35" s="79">
        <f>SUM(I35:M35)</f>
        <v>0</v>
      </c>
    </row>
    <row r="36" spans="1:14" s="58" customFormat="1" ht="20.25" customHeight="1">
      <c r="A36" s="115"/>
      <c r="B36" s="126"/>
      <c r="C36" s="113" t="s">
        <v>84</v>
      </c>
      <c r="D36" s="113"/>
      <c r="E36" s="51" t="s">
        <v>24</v>
      </c>
      <c r="F36" s="51" t="s">
        <v>24</v>
      </c>
      <c r="G36" s="51" t="s">
        <v>24</v>
      </c>
      <c r="H36" s="79">
        <f t="shared" si="13"/>
        <v>0</v>
      </c>
      <c r="I36" s="79">
        <f t="shared" si="13"/>
        <v>0</v>
      </c>
      <c r="J36" s="79">
        <f t="shared" si="13"/>
        <v>0</v>
      </c>
      <c r="K36" s="79">
        <f t="shared" si="13"/>
        <v>0</v>
      </c>
      <c r="L36" s="79">
        <f t="shared" si="13"/>
        <v>0</v>
      </c>
      <c r="M36" s="79">
        <f t="shared" si="13"/>
        <v>0</v>
      </c>
      <c r="N36" s="79">
        <f>SUM(I36:M36)</f>
        <v>0</v>
      </c>
    </row>
    <row r="37" spans="1:14" ht="14.25" customHeight="1">
      <c r="A37" s="115"/>
      <c r="B37" s="126"/>
      <c r="C37" s="117" t="s">
        <v>87</v>
      </c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9"/>
    </row>
    <row r="38" spans="1:14" ht="30">
      <c r="A38" s="115"/>
      <c r="B38" s="126"/>
      <c r="C38" s="73" t="s">
        <v>27</v>
      </c>
      <c r="D38" s="74" t="s">
        <v>88</v>
      </c>
      <c r="E38" s="78"/>
      <c r="F38" s="78"/>
      <c r="G38" s="78"/>
      <c r="H38" s="79">
        <f aca="true" t="shared" si="14" ref="H38:N38">H39+H40</f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</row>
    <row r="39" spans="1:14" s="47" customFormat="1" ht="18.75" customHeight="1">
      <c r="A39" s="115"/>
      <c r="B39" s="126"/>
      <c r="C39" s="45"/>
      <c r="D39" s="59" t="s">
        <v>83</v>
      </c>
      <c r="E39" s="77" t="s">
        <v>24</v>
      </c>
      <c r="F39" s="77" t="s">
        <v>24</v>
      </c>
      <c r="G39" s="77" t="s">
        <v>24</v>
      </c>
      <c r="H39" s="52"/>
      <c r="I39" s="57"/>
      <c r="J39" s="57"/>
      <c r="K39" s="57"/>
      <c r="L39" s="57"/>
      <c r="M39" s="57"/>
      <c r="N39" s="57">
        <f>SUM(I39:M39)</f>
        <v>0</v>
      </c>
    </row>
    <row r="40" spans="1:14" s="47" customFormat="1" ht="18.75" customHeight="1">
      <c r="A40" s="115"/>
      <c r="B40" s="126"/>
      <c r="C40" s="45"/>
      <c r="D40" s="55" t="s">
        <v>147</v>
      </c>
      <c r="E40" s="77" t="s">
        <v>24</v>
      </c>
      <c r="F40" s="77" t="s">
        <v>24</v>
      </c>
      <c r="G40" s="77" t="s">
        <v>24</v>
      </c>
      <c r="H40" s="52"/>
      <c r="I40" s="57"/>
      <c r="J40" s="57"/>
      <c r="K40" s="57"/>
      <c r="L40" s="57"/>
      <c r="M40" s="57"/>
      <c r="N40" s="57">
        <f>SUM(I40:M40)</f>
        <v>0</v>
      </c>
    </row>
    <row r="41" spans="1:14" ht="30">
      <c r="A41" s="115"/>
      <c r="B41" s="126"/>
      <c r="C41" s="73" t="s">
        <v>36</v>
      </c>
      <c r="D41" s="74" t="s">
        <v>88</v>
      </c>
      <c r="E41" s="78"/>
      <c r="F41" s="78"/>
      <c r="G41" s="78"/>
      <c r="H41" s="79">
        <f aca="true" t="shared" si="15" ref="H41:N41">H42+H43</f>
        <v>0</v>
      </c>
      <c r="I41" s="79">
        <f t="shared" si="15"/>
        <v>0</v>
      </c>
      <c r="J41" s="79">
        <f t="shared" si="15"/>
        <v>0</v>
      </c>
      <c r="K41" s="79">
        <f t="shared" si="15"/>
        <v>0</v>
      </c>
      <c r="L41" s="79">
        <f t="shared" si="15"/>
        <v>0</v>
      </c>
      <c r="M41" s="79">
        <f t="shared" si="15"/>
        <v>0</v>
      </c>
      <c r="N41" s="79">
        <f t="shared" si="15"/>
        <v>0</v>
      </c>
    </row>
    <row r="42" spans="1:14" s="47" customFormat="1" ht="18" customHeight="1">
      <c r="A42" s="115"/>
      <c r="B42" s="126"/>
      <c r="C42" s="45"/>
      <c r="D42" s="59" t="s">
        <v>83</v>
      </c>
      <c r="E42" s="77" t="s">
        <v>24</v>
      </c>
      <c r="F42" s="77" t="s">
        <v>24</v>
      </c>
      <c r="G42" s="77" t="s">
        <v>24</v>
      </c>
      <c r="H42" s="52"/>
      <c r="I42" s="57"/>
      <c r="J42" s="57"/>
      <c r="K42" s="57"/>
      <c r="L42" s="57"/>
      <c r="M42" s="57"/>
      <c r="N42" s="57">
        <f>SUM(I42:M42)</f>
        <v>0</v>
      </c>
    </row>
    <row r="43" spans="1:14" s="47" customFormat="1" ht="18" customHeight="1">
      <c r="A43" s="115"/>
      <c r="B43" s="126"/>
      <c r="C43" s="45"/>
      <c r="D43" s="55" t="s">
        <v>147</v>
      </c>
      <c r="E43" s="77" t="s">
        <v>24</v>
      </c>
      <c r="F43" s="77" t="s">
        <v>24</v>
      </c>
      <c r="G43" s="77" t="s">
        <v>24</v>
      </c>
      <c r="H43" s="52"/>
      <c r="I43" s="57"/>
      <c r="J43" s="57"/>
      <c r="K43" s="57"/>
      <c r="L43" s="57"/>
      <c r="M43" s="57"/>
      <c r="N43" s="57">
        <f>SUM(I43:M43)</f>
        <v>0</v>
      </c>
    </row>
    <row r="44" spans="1:14" s="9" customFormat="1" ht="79.5" customHeight="1">
      <c r="A44" s="115"/>
      <c r="B44" s="126" t="s">
        <v>93</v>
      </c>
      <c r="C44" s="106" t="s">
        <v>152</v>
      </c>
      <c r="D44" s="106"/>
      <c r="E44" s="51" t="s">
        <v>24</v>
      </c>
      <c r="F44" s="51" t="s">
        <v>24</v>
      </c>
      <c r="G44" s="51" t="s">
        <v>24</v>
      </c>
      <c r="H44" s="79">
        <f>H45+H46</f>
        <v>0</v>
      </c>
      <c r="I44" s="79">
        <f aca="true" t="shared" si="16" ref="I44:N44">I45+I46</f>
        <v>0</v>
      </c>
      <c r="J44" s="79">
        <f t="shared" si="16"/>
        <v>0</v>
      </c>
      <c r="K44" s="79">
        <f t="shared" si="16"/>
        <v>0</v>
      </c>
      <c r="L44" s="79">
        <f t="shared" si="16"/>
        <v>0</v>
      </c>
      <c r="M44" s="79">
        <f t="shared" si="16"/>
        <v>0</v>
      </c>
      <c r="N44" s="79">
        <f t="shared" si="16"/>
        <v>0</v>
      </c>
    </row>
    <row r="45" spans="1:14" s="58" customFormat="1" ht="18.75" customHeight="1">
      <c r="A45" s="115"/>
      <c r="B45" s="126"/>
      <c r="C45" s="113" t="s">
        <v>83</v>
      </c>
      <c r="D45" s="113"/>
      <c r="E45" s="51" t="s">
        <v>24</v>
      </c>
      <c r="F45" s="51" t="s">
        <v>24</v>
      </c>
      <c r="G45" s="51" t="s">
        <v>24</v>
      </c>
      <c r="H45" s="79">
        <f>H49+H52</f>
        <v>0</v>
      </c>
      <c r="I45" s="79">
        <f aca="true" t="shared" si="17" ref="I45:N45">I49+I52</f>
        <v>0</v>
      </c>
      <c r="J45" s="79">
        <f t="shared" si="17"/>
        <v>0</v>
      </c>
      <c r="K45" s="79">
        <f t="shared" si="17"/>
        <v>0</v>
      </c>
      <c r="L45" s="79">
        <f t="shared" si="17"/>
        <v>0</v>
      </c>
      <c r="M45" s="79">
        <f t="shared" si="17"/>
        <v>0</v>
      </c>
      <c r="N45" s="79">
        <f t="shared" si="17"/>
        <v>0</v>
      </c>
    </row>
    <row r="46" spans="1:14" s="58" customFormat="1" ht="18.75" customHeight="1">
      <c r="A46" s="115"/>
      <c r="B46" s="126"/>
      <c r="C46" s="113" t="s">
        <v>84</v>
      </c>
      <c r="D46" s="113"/>
      <c r="E46" s="51" t="s">
        <v>24</v>
      </c>
      <c r="F46" s="51" t="s">
        <v>24</v>
      </c>
      <c r="G46" s="51" t="s">
        <v>24</v>
      </c>
      <c r="H46" s="79">
        <f>H50+H53</f>
        <v>0</v>
      </c>
      <c r="I46" s="79">
        <f aca="true" t="shared" si="18" ref="I46:N46">I50+I53</f>
        <v>0</v>
      </c>
      <c r="J46" s="79">
        <f t="shared" si="18"/>
        <v>0</v>
      </c>
      <c r="K46" s="79">
        <f t="shared" si="18"/>
        <v>0</v>
      </c>
      <c r="L46" s="79">
        <f t="shared" si="18"/>
        <v>0</v>
      </c>
      <c r="M46" s="79">
        <f t="shared" si="18"/>
        <v>0</v>
      </c>
      <c r="N46" s="79">
        <f t="shared" si="18"/>
        <v>0</v>
      </c>
    </row>
    <row r="47" spans="1:14" ht="14.25" customHeight="1">
      <c r="A47" s="115"/>
      <c r="B47" s="126"/>
      <c r="C47" s="117" t="s">
        <v>87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9"/>
    </row>
    <row r="48" spans="1:14" ht="30">
      <c r="A48" s="115"/>
      <c r="B48" s="126"/>
      <c r="C48" s="73" t="s">
        <v>27</v>
      </c>
      <c r="D48" s="74" t="s">
        <v>132</v>
      </c>
      <c r="E48" s="78"/>
      <c r="F48" s="78"/>
      <c r="G48" s="78"/>
      <c r="H48" s="79">
        <f>H49+H50</f>
        <v>0</v>
      </c>
      <c r="I48" s="79">
        <f aca="true" t="shared" si="19" ref="I48:N48">I49+I50</f>
        <v>0</v>
      </c>
      <c r="J48" s="79">
        <f t="shared" si="19"/>
        <v>0</v>
      </c>
      <c r="K48" s="79">
        <f t="shared" si="19"/>
        <v>0</v>
      </c>
      <c r="L48" s="79">
        <f t="shared" si="19"/>
        <v>0</v>
      </c>
      <c r="M48" s="79">
        <f t="shared" si="19"/>
        <v>0</v>
      </c>
      <c r="N48" s="79">
        <f t="shared" si="19"/>
        <v>0</v>
      </c>
    </row>
    <row r="49" spans="1:14" s="47" customFormat="1" ht="19.5" customHeight="1">
      <c r="A49" s="115"/>
      <c r="B49" s="126"/>
      <c r="C49" s="45"/>
      <c r="D49" s="55" t="s">
        <v>83</v>
      </c>
      <c r="E49" s="77" t="s">
        <v>24</v>
      </c>
      <c r="F49" s="77" t="s">
        <v>24</v>
      </c>
      <c r="G49" s="77" t="s">
        <v>24</v>
      </c>
      <c r="H49" s="53"/>
      <c r="I49" s="56"/>
      <c r="J49" s="56"/>
      <c r="K49" s="56"/>
      <c r="L49" s="56"/>
      <c r="M49" s="56"/>
      <c r="N49" s="57">
        <f>SUM(I49:M49)</f>
        <v>0</v>
      </c>
    </row>
    <row r="50" spans="1:14" s="47" customFormat="1" ht="19.5" customHeight="1">
      <c r="A50" s="115"/>
      <c r="B50" s="126"/>
      <c r="C50" s="45"/>
      <c r="D50" s="55" t="s">
        <v>147</v>
      </c>
      <c r="E50" s="77" t="s">
        <v>24</v>
      </c>
      <c r="F50" s="77" t="s">
        <v>24</v>
      </c>
      <c r="G50" s="77" t="s">
        <v>24</v>
      </c>
      <c r="H50" s="53"/>
      <c r="I50" s="56"/>
      <c r="J50" s="56"/>
      <c r="K50" s="56"/>
      <c r="L50" s="56"/>
      <c r="M50" s="56"/>
      <c r="N50" s="57">
        <f>SUM(I50:M50)</f>
        <v>0</v>
      </c>
    </row>
    <row r="51" spans="1:14" ht="30">
      <c r="A51" s="115"/>
      <c r="B51" s="126"/>
      <c r="C51" s="73" t="s">
        <v>36</v>
      </c>
      <c r="D51" s="74" t="s">
        <v>132</v>
      </c>
      <c r="E51" s="78"/>
      <c r="F51" s="78"/>
      <c r="G51" s="78"/>
      <c r="H51" s="79">
        <f>H52+H53</f>
        <v>0</v>
      </c>
      <c r="I51" s="79">
        <f aca="true" t="shared" si="20" ref="I51:N51">I52+I53</f>
        <v>0</v>
      </c>
      <c r="J51" s="79">
        <f t="shared" si="20"/>
        <v>0</v>
      </c>
      <c r="K51" s="79">
        <f t="shared" si="20"/>
        <v>0</v>
      </c>
      <c r="L51" s="79">
        <f t="shared" si="20"/>
        <v>0</v>
      </c>
      <c r="M51" s="79">
        <f t="shared" si="20"/>
        <v>0</v>
      </c>
      <c r="N51" s="79">
        <f t="shared" si="20"/>
        <v>0</v>
      </c>
    </row>
    <row r="52" spans="1:14" s="47" customFormat="1" ht="19.5" customHeight="1">
      <c r="A52" s="115"/>
      <c r="B52" s="126"/>
      <c r="C52" s="45"/>
      <c r="D52" s="55" t="s">
        <v>83</v>
      </c>
      <c r="E52" s="77" t="s">
        <v>24</v>
      </c>
      <c r="F52" s="77" t="s">
        <v>24</v>
      </c>
      <c r="G52" s="77" t="s">
        <v>24</v>
      </c>
      <c r="H52" s="53"/>
      <c r="I52" s="56"/>
      <c r="J52" s="56"/>
      <c r="K52" s="56"/>
      <c r="L52" s="56"/>
      <c r="M52" s="56"/>
      <c r="N52" s="57">
        <f>SUM(I52:M52)</f>
        <v>0</v>
      </c>
    </row>
    <row r="53" spans="1:14" s="47" customFormat="1" ht="19.5" customHeight="1">
      <c r="A53" s="115"/>
      <c r="B53" s="126"/>
      <c r="C53" s="45"/>
      <c r="D53" s="55" t="s">
        <v>147</v>
      </c>
      <c r="E53" s="77" t="s">
        <v>24</v>
      </c>
      <c r="F53" s="77" t="s">
        <v>24</v>
      </c>
      <c r="G53" s="77" t="s">
        <v>24</v>
      </c>
      <c r="H53" s="53"/>
      <c r="I53" s="56"/>
      <c r="J53" s="56"/>
      <c r="K53" s="56"/>
      <c r="L53" s="56"/>
      <c r="M53" s="56"/>
      <c r="N53" s="57">
        <f>SUM(I53:M53)</f>
        <v>0</v>
      </c>
    </row>
    <row r="54" spans="1:14" s="9" customFormat="1" ht="32.25" customHeight="1">
      <c r="A54" s="115"/>
      <c r="B54" s="126" t="s">
        <v>94</v>
      </c>
      <c r="C54" s="106" t="s">
        <v>95</v>
      </c>
      <c r="D54" s="106"/>
      <c r="E54" s="50" t="s">
        <v>24</v>
      </c>
      <c r="F54" s="50" t="s">
        <v>24</v>
      </c>
      <c r="G54" s="50" t="s">
        <v>24</v>
      </c>
      <c r="H54" s="79">
        <f>H55+H56</f>
        <v>0</v>
      </c>
      <c r="I54" s="79">
        <f aca="true" t="shared" si="21" ref="I54:N54">I55+I56</f>
        <v>0</v>
      </c>
      <c r="J54" s="79">
        <f t="shared" si="21"/>
        <v>0</v>
      </c>
      <c r="K54" s="79">
        <f t="shared" si="21"/>
        <v>0</v>
      </c>
      <c r="L54" s="79">
        <f t="shared" si="21"/>
        <v>0</v>
      </c>
      <c r="M54" s="79">
        <f t="shared" si="21"/>
        <v>0</v>
      </c>
      <c r="N54" s="79">
        <f t="shared" si="21"/>
        <v>0</v>
      </c>
    </row>
    <row r="55" spans="1:14" ht="28.5" customHeight="1">
      <c r="A55" s="115"/>
      <c r="B55" s="126"/>
      <c r="C55" s="44" t="s">
        <v>27</v>
      </c>
      <c r="D55" s="59" t="s">
        <v>130</v>
      </c>
      <c r="E55" s="77" t="s">
        <v>24</v>
      </c>
      <c r="F55" s="77" t="s">
        <v>24</v>
      </c>
      <c r="G55" s="77" t="s">
        <v>24</v>
      </c>
      <c r="H55" s="53"/>
      <c r="I55" s="54"/>
      <c r="J55" s="54"/>
      <c r="K55" s="54"/>
      <c r="L55" s="54"/>
      <c r="M55" s="54"/>
      <c r="N55" s="57">
        <f>SUM(I55:M55)</f>
        <v>0</v>
      </c>
    </row>
    <row r="56" spans="1:14" ht="30" customHeight="1">
      <c r="A56" s="116"/>
      <c r="B56" s="126"/>
      <c r="C56" s="44" t="s">
        <v>36</v>
      </c>
      <c r="D56" s="59" t="s">
        <v>130</v>
      </c>
      <c r="E56" s="77" t="s">
        <v>24</v>
      </c>
      <c r="F56" s="77" t="s">
        <v>24</v>
      </c>
      <c r="G56" s="77" t="s">
        <v>24</v>
      </c>
      <c r="H56" s="53"/>
      <c r="I56" s="54"/>
      <c r="J56" s="54"/>
      <c r="K56" s="54"/>
      <c r="L56" s="54"/>
      <c r="M56" s="54"/>
      <c r="N56" s="57">
        <f>SUM(I56:M56)</f>
        <v>0</v>
      </c>
    </row>
  </sheetData>
  <sheetProtection/>
  <mergeCells count="37">
    <mergeCell ref="C34:D34"/>
    <mergeCell ref="C35:D35"/>
    <mergeCell ref="C45:D45"/>
    <mergeCell ref="B4:D5"/>
    <mergeCell ref="C36:D36"/>
    <mergeCell ref="C24:D24"/>
    <mergeCell ref="C25:D25"/>
    <mergeCell ref="B10:N10"/>
    <mergeCell ref="C14:N14"/>
    <mergeCell ref="C27:N27"/>
    <mergeCell ref="C37:N37"/>
    <mergeCell ref="C26:D26"/>
    <mergeCell ref="C54:D54"/>
    <mergeCell ref="B6:D6"/>
    <mergeCell ref="B11:B23"/>
    <mergeCell ref="B24:B33"/>
    <mergeCell ref="B34:B43"/>
    <mergeCell ref="B44:B53"/>
    <mergeCell ref="B54:B56"/>
    <mergeCell ref="C12:D12"/>
    <mergeCell ref="C13:D13"/>
    <mergeCell ref="B7:D7"/>
    <mergeCell ref="A1:N1"/>
    <mergeCell ref="E4:E5"/>
    <mergeCell ref="F4:G4"/>
    <mergeCell ref="H4:H5"/>
    <mergeCell ref="A4:A5"/>
    <mergeCell ref="C44:D44"/>
    <mergeCell ref="N4:N5"/>
    <mergeCell ref="I4:M4"/>
    <mergeCell ref="A2:N2"/>
    <mergeCell ref="C11:D11"/>
    <mergeCell ref="B8:D8"/>
    <mergeCell ref="B9:D9"/>
    <mergeCell ref="A10:A56"/>
    <mergeCell ref="C47:N47"/>
    <mergeCell ref="C46:D4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>Admin</cp:lastModifiedBy>
  <cp:lastPrinted>2010-11-06T22:06:04Z</cp:lastPrinted>
  <dcterms:created xsi:type="dcterms:W3CDTF">2010-07-28T16:34:46Z</dcterms:created>
  <dcterms:modified xsi:type="dcterms:W3CDTF">2011-05-12T21:00:47Z</dcterms:modified>
  <cp:category/>
  <cp:version/>
  <cp:contentType/>
  <cp:contentStatus/>
</cp:coreProperties>
</file>